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ristofovci\Desktop\"/>
    </mc:Choice>
  </mc:AlternateContent>
  <xr:revisionPtr revIDLastSave="0" documentId="13_ncr:1_{249FB95E-2197-42FF-BF29-990E7034786E}" xr6:coauthVersionLast="47" xr6:coauthVersionMax="47" xr10:uidLastSave="{00000000-0000-0000-0000-000000000000}"/>
  <bookViews>
    <workbookView xWindow="-108" yWindow="-108" windowWidth="23256" windowHeight="12576" activeTab="6" xr2:uid="{1C70E16B-7C3B-4242-9766-AF5572615D77}"/>
  </bookViews>
  <sheets>
    <sheet name="Úvod 1" sheetId="8" r:id="rId1"/>
    <sheet name="O mne" sheetId="9" r:id="rId2"/>
    <sheet name="Úvod 2" sheetId="11" r:id="rId3"/>
    <sheet name="1. súbor" sheetId="1" r:id="rId4"/>
    <sheet name="2. súbor" sheetId="2" r:id="rId5"/>
    <sheet name="Korelácia" sheetId="5" r:id="rId6"/>
    <sheet name="Záver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5" l="1"/>
  <c r="I8" i="2"/>
  <c r="I7" i="2"/>
  <c r="I6" i="2"/>
  <c r="I20" i="2"/>
  <c r="I19" i="2"/>
  <c r="I18" i="2"/>
  <c r="I12" i="2"/>
  <c r="I11" i="2"/>
  <c r="I10" i="2"/>
  <c r="I9" i="2"/>
  <c r="I20" i="1"/>
  <c r="I19" i="1"/>
  <c r="I18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<sst xmlns="http://schemas.openxmlformats.org/spreadsheetml/2006/main" count="82" uniqueCount="60">
  <si>
    <t>zápasy</t>
  </si>
  <si>
    <t>góly</t>
  </si>
  <si>
    <t>početnosť</t>
  </si>
  <si>
    <t>Charakteristiky polohy</t>
  </si>
  <si>
    <t>Aritmetický priemer</t>
  </si>
  <si>
    <t>Modus</t>
  </si>
  <si>
    <t>Median</t>
  </si>
  <si>
    <t>Geometrický priemer</t>
  </si>
  <si>
    <t>Harmonický priemer</t>
  </si>
  <si>
    <t>Minimálna hodnota</t>
  </si>
  <si>
    <t>Maximálna hodnota</t>
  </si>
  <si>
    <t>Charakteristiky rozptýlenia:</t>
  </si>
  <si>
    <t>Variačné rozpätie</t>
  </si>
  <si>
    <t>Priemer.abs.odchýlka</t>
  </si>
  <si>
    <t>Rozptyl</t>
  </si>
  <si>
    <t>Smerodajná odchýlka</t>
  </si>
  <si>
    <t>Variačný koeficient</t>
  </si>
  <si>
    <t>ŠTATISTIKA - KOMPLEXNÁ ÚLOHA</t>
  </si>
  <si>
    <t>Filip Krištof</t>
  </si>
  <si>
    <t xml:space="preserve">Koeficient korelácie: </t>
  </si>
  <si>
    <t>Vyhodnotenie:</t>
  </si>
  <si>
    <t>nezávislosť: 0 - 0,3</t>
  </si>
  <si>
    <t>mierna závislosť: 0,3 - 0,8</t>
  </si>
  <si>
    <t>silná závislosť: 0,8 - 1</t>
  </si>
  <si>
    <t>Koeficient korelácie patrí do intervalu 0,8 - 1, teda do silnej závislosti.</t>
  </si>
  <si>
    <t xml:space="preserve">Popis: </t>
  </si>
  <si>
    <t xml:space="preserve">V tejto komplexnej úlohe som sa rozhodol skúmať závislosť medzi počtom odohraných zápasov hráča a počtom jeho strelených gólov. </t>
  </si>
  <si>
    <t>V štatistike sú použité údaje hráčov najvyššej francúzskej futbalovej súťaže, Ligue 1. Údaje sú zo sezóny  2022/2023 a jednalo sa o 30 najlepších strelcov ligy.</t>
  </si>
  <si>
    <t>Počty ich gólov a zápasov som čerpal z oficiálnej webovej stránky francúzskej Ligue 1 (https://www.ligue1.com/). Pre túto tému som sa rozhodol preto, že mám k futbalovej</t>
  </si>
  <si>
    <t>tematike blízko a zaujíma ma. Taktiež som preferoval pracovať s údajmi z internetu. Pre Ligue 1 som sa rozhodol, lebo ich spracovanie štatistík za minulú sezónu bolo</t>
  </si>
  <si>
    <t xml:space="preserve">najprehľadnejšie a najzrozumiteľnejšie. </t>
  </si>
  <si>
    <t>Téma:  Skúmanie závislosti medzi počtom odohraných zápasov a strelených gólov</t>
  </si>
  <si>
    <t>Hypotéza:          Medzi počtom odohraných zápasov a strelených gólov je silná závislosť.</t>
  </si>
  <si>
    <t xml:space="preserve">Šk. rok: </t>
  </si>
  <si>
    <t>2023/2024</t>
  </si>
  <si>
    <t xml:space="preserve">Trieda: </t>
  </si>
  <si>
    <t>3. A</t>
  </si>
  <si>
    <t>Vyhodnotenie a záver:</t>
  </si>
  <si>
    <t xml:space="preserve">Vo svojom voľnom čase najradšej robím niečo spojené s futbalom. Už odmalička ho mám rád pozerať, hrať ho a sledovať všetkými možnými spôsobmi. </t>
  </si>
  <si>
    <t xml:space="preserve">Okrem futbalu rád počúvam hudbu, žánre často mením. Hudbe sa venujem od druhého ročníka na ZŠ, kedy som začal hrať na zobcovú flautu. </t>
  </si>
  <si>
    <t>Po troch rokoch som potom prešiel na klarinet, na ktorom som hral 5/6 rokov. Momentálne hrám druhý resp. prvý rok na saxofóne. Roky sú cez lomku preto, lebo minulý rok som hral na saxofóne aj klarinete naraz :)</t>
  </si>
  <si>
    <t>Na obrázku orchester. Nie je ma vidno, ale mal by som tam niekde byť..</t>
  </si>
  <si>
    <t xml:space="preserve">V tejto komplexnej úlohe, konkrétne štatistike bolo našou úlohou skúmať dva javy, spracovať ich a určiť ich vzájomnú koleráciu, teda závislosť. </t>
  </si>
  <si>
    <t xml:space="preserve">som sa rozhodol pracovať s údajmi čerpanými z internetu. Navyše boli získavané z oficiálneho webu vybranej futbalovej ligy, kde by o presnosti a pravdivosti štatistík nemalo byť pochýb. </t>
  </si>
  <si>
    <t>Pomedzi to hrám v orchestri a kapele. Napriek tomu, že semtam sa objavia ťažkosti, veľmi ma to baví. Mám rád aj stolný tenis, billiard, šach, ale vlastne všetky loptové športy. Rád trávim čas s kamarátmi a so súrodencami - mladšou sestrou a starším bratom.</t>
  </si>
  <si>
    <t xml:space="preserve"> Rád sa dobre najem, skúšam nové jedlá a mám rád rozhodovať sa spontánne a čo najmenej robiť veci podľa plánov :D</t>
  </si>
  <si>
    <t>Výsledná korelácia skúmaných javov potvrdzuje logické vyvodenie z bežného života, ktoré človeku napadne pri sledovaní športu. Čím viac zápasov futbalista odohrá, tým viac gólov by mal dať. Výsledok tejto štatistiky</t>
  </si>
  <si>
    <t>je však ovplyvnený veľkosťou vzorky hráčov, ktorá bola 30 hráčov. Do štatistiky neboli započítané údaje hráčov, ktorí odohrali napr. 20 zápasov a dali iba jeden gól, keďže som vybral 30 najlepších strelcov ligy. Taktiež by údaje mohlo</t>
  </si>
  <si>
    <t xml:space="preserve">Do mojej práce som si vybral dva kvantitatívne znaky, a to počet skórovaných gólov a počet odohraných zápasov. Tieto údaje som zisťoval pre jednotlivých hráčov. </t>
  </si>
  <si>
    <t xml:space="preserve">Taktiež som do štatistiky nemohol zahrnúť hráčov, ktorý nestrelili žiaden gól, pretože nuly by pokazili vo výpočtoch harmonický priemer. Z dôvodu snahy o čo najväčšiu presnosť a dôveryhodnosť údajov </t>
  </si>
  <si>
    <t xml:space="preserve">Po spracovaní údajov do tabuliek a grafov som vypočítal charakteristiky polohy a charakteristiky rozpätia, čo pomohlo k nadobudnutiu detailnejšieho pohľadu na štatistiku.  </t>
  </si>
  <si>
    <t>Ku koncu našej komplexnej úlohy som sa venoval závislosti dvoch javov, teda ich korelácii. Pomocou výpočtu som zistil koeficient korelácie, ktorý predstavoval hodnotu približne 0,96. Tento koeficient korelácie patrí do intervalu</t>
  </si>
  <si>
    <t>pre silnú závislosť (0,8 - 1). Po spracovaní štatistických súborov som sa dozvedel, že počet strelených gólov hráča a počet jeho odohraných zápasov sú v silnej závislosti. Tento záver zároveň potvrdil moju hypotézu z úvodu štatistiky.</t>
  </si>
  <si>
    <t xml:space="preserve">ovplyvniť, že tam neboli hráči, ktorí nedali ani jeden gól a odohrali určitý počet zápasov. Zároveň výsledná korelácia môže mierne zavádzať. Aj keď by logika - čím viac zápasov, tým viac gólov - mala platiť na všetkých hráčov, </t>
  </si>
  <si>
    <t>O MNE</t>
  </si>
  <si>
    <t>Urobil som tak preto, že som chcel brať údaje iba z ligovej súťaže a v nej má každý tím na konci odohraný rovnaký počet zápasov. To by teda nepodalo dostatočne objektívny výsledok štatistiky.</t>
  </si>
  <si>
    <t xml:space="preserve">netreba zabudnúť na to, že útočníci majú väčšiu šancu na skórovanie ako obrancovia a podobne. Ak sú údaje udávané za jednu sezónu, ako v našom prípade, do štatistík hráčov zasahujú aj iné okolnosti.Napríklad  - zdravotný stav, </t>
  </si>
  <si>
    <t xml:space="preserve">zostava súpera, taktické poňatie hry trénera, spoluhráči a ich schopnosť/neschopnosť spolupráce, ktorá vyústi do gólu, počasie počas zápasu alebo iné priaznivé/nepriaznivé okolnosti, takisto to, ako dlho sa v tíme hráč nachádza, </t>
  </si>
  <si>
    <t xml:space="preserve">nakoľko je adaptovaný alebo v akej pozícii sa jeho tím nachádzal. Vplyv má aj skutočnosť, že počet zápasov je ovplyvnený tým, že odohraný 1 zápas hráča môže znamenať jeho 90-minútový, ale aj napr. 5-minútový pobyt na ihrisku, čo je zásadný rozdiel.  </t>
  </si>
  <si>
    <t xml:space="preserve">Hráči v štatistike však patrili medzi 30 najlepších strelcov  ligy, a preto je pravdepodobné, že vo svojom tíme hrali dôležitú úlohu a odohrali väčšinou čo najväčší počet minút.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</si>
</sst>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sz val="16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 tint="0.249977111117893"/>
      </right>
      <top/>
      <bottom/>
      <diagonal/>
    </border>
    <border>
      <left style="thin">
        <color theme="3" tint="0.249977111117893"/>
      </left>
      <right/>
      <top/>
      <bottom style="thin">
        <color theme="3" tint="0.249977111117893"/>
      </bottom>
      <diagonal/>
    </border>
    <border>
      <left/>
      <right/>
      <top/>
      <bottom style="thin">
        <color theme="3" tint="0.249977111117893"/>
      </bottom>
      <diagonal/>
    </border>
    <border>
      <left style="thin">
        <color theme="3" tint="0.249977111117893"/>
      </left>
      <right/>
      <top style="thin">
        <color theme="3" tint="0.249977111117893"/>
      </top>
      <bottom/>
      <diagonal/>
    </border>
    <border>
      <left/>
      <right/>
      <top style="thin">
        <color theme="3" tint="0.249977111117893"/>
      </top>
      <bottom/>
      <diagonal/>
    </border>
    <border>
      <left/>
      <right style="thin">
        <color theme="3" tint="0.249977111117893"/>
      </right>
      <top style="thin">
        <color theme="3" tint="0.249977111117893"/>
      </top>
      <bottom/>
      <diagonal/>
    </border>
    <border>
      <left style="thin">
        <color theme="3" tint="0.249977111117893"/>
      </left>
      <right/>
      <top/>
      <bottom/>
      <diagonal/>
    </border>
    <border>
      <left/>
      <right style="thin">
        <color theme="3" tint="0.249977111117893"/>
      </right>
      <top/>
      <bottom style="thin">
        <color theme="3" tint="0.249977111117893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9" xfId="0" applyBorder="1"/>
    <xf numFmtId="0" fontId="0" fillId="3" borderId="0" xfId="0" applyFill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4" borderId="8" xfId="0" applyFill="1" applyBorder="1"/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1" fillId="4" borderId="0" xfId="0" applyFont="1" applyFill="1"/>
    <xf numFmtId="0" fontId="2" fillId="4" borderId="0" xfId="0" applyFont="1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k-SK"/>
              <a:t>Zápasy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'Úvod 2'!$J$11</c:f>
              <c:strCache>
                <c:ptCount val="1"/>
                <c:pt idx="0">
                  <c:v>početnosť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'Úvod 2'!$I$12:$I$26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</c:numCache>
            </c:numRef>
          </c:cat>
          <c:val>
            <c:numRef>
              <c:f>'Úvod 2'!$J$12:$J$26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1-4D68-86AE-3E08B9E00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95405616"/>
        <c:axId val="595404536"/>
      </c:barChart>
      <c:catAx>
        <c:axId val="595405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Počet zápasov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5404536"/>
        <c:crosses val="autoZero"/>
        <c:auto val="1"/>
        <c:lblAlgn val="ctr"/>
        <c:lblOffset val="100"/>
        <c:noMultiLvlLbl val="0"/>
      </c:catAx>
      <c:valAx>
        <c:axId val="595404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Absolútna početnosť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540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k-SK"/>
              <a:t>Zápasy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'Úvod 2'!$J$11</c:f>
              <c:strCache>
                <c:ptCount val="1"/>
                <c:pt idx="0">
                  <c:v>početnosť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'Úvod 2'!$I$12:$I$26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</c:numCache>
            </c:numRef>
          </c:cat>
          <c:val>
            <c:numRef>
              <c:f>'Úvod 2'!$J$12:$J$26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AB-4EF5-9F67-3138B76F3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5405616"/>
        <c:axId val="595404536"/>
      </c:lineChart>
      <c:catAx>
        <c:axId val="595405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Počet zápasov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5404536"/>
        <c:crosses val="autoZero"/>
        <c:auto val="1"/>
        <c:lblAlgn val="ctr"/>
        <c:lblOffset val="100"/>
        <c:noMultiLvlLbl val="0"/>
      </c:catAx>
      <c:valAx>
        <c:axId val="595404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Absolútna početnosť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540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k-SK"/>
              <a:t>Zápasy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'Úvod 2'!$J$11</c:f>
              <c:strCache>
                <c:ptCount val="1"/>
                <c:pt idx="0">
                  <c:v>početnosť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B95-428D-83BF-7E940320033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B95-428D-83BF-7E940320033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B95-428D-83BF-7E9403200334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B95-428D-83BF-7E9403200334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B95-428D-83BF-7E9403200334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B95-428D-83BF-7E9403200334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B95-428D-83BF-7E9403200334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B95-428D-83BF-7E9403200334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B95-428D-83BF-7E9403200334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B95-428D-83BF-7E9403200334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CB95-428D-83BF-7E9403200334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CB95-428D-83BF-7E9403200334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CB95-428D-83BF-7E9403200334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CB95-428D-83BF-7E9403200334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CB95-428D-83BF-7E94032003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'Úvod 2'!$I$12:$I$26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</c:numCache>
            </c:numRef>
          </c:cat>
          <c:val>
            <c:numRef>
              <c:f>'Úvod 2'!$J$12:$J$26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B95-428D-83BF-7E940320033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k-SK"/>
              <a:t>Zápasy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'Úvod 2'!$J$11</c:f>
              <c:strCache>
                <c:ptCount val="1"/>
                <c:pt idx="0">
                  <c:v>početnosť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'Úvod 2'!$I$12:$I$26</c:f>
              <c:numCache>
                <c:formatCode>General</c:formatCode>
                <c:ptCount val="1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</c:numCache>
            </c:numRef>
          </c:cat>
          <c:val>
            <c:numRef>
              <c:f>'Úvod 2'!$J$12:$J$26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E9-406B-8D52-92C170F5E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accent1">
                  <a:lumMod val="60000"/>
                  <a:lumOff val="40000"/>
                </a:schemeClr>
              </a:solidFill>
              <a:prstDash val="dash"/>
            </a:ln>
            <a:effectLst/>
          </c:spPr>
        </c:dropLines>
        <c:smooth val="0"/>
        <c:axId val="595405616"/>
        <c:axId val="595404536"/>
      </c:lineChart>
      <c:catAx>
        <c:axId val="595405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Počet zápasov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5404536"/>
        <c:crosses val="autoZero"/>
        <c:auto val="1"/>
        <c:lblAlgn val="ctr"/>
        <c:lblOffset val="100"/>
        <c:noMultiLvlLbl val="0"/>
      </c:catAx>
      <c:valAx>
        <c:axId val="595404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Absolútna početnosť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59540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k-SK"/>
              <a:t>Góly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'Úvod 2'!$M$11</c:f>
              <c:strCache>
                <c:ptCount val="1"/>
                <c:pt idx="0">
                  <c:v>početnosť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numRef>
              <c:f>'Úvod 2'!$L$12:$L$27</c:f>
              <c:numCache>
                <c:formatCode>General</c:formatCode>
                <c:ptCount val="1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24</c:v>
                </c:pt>
                <c:pt idx="14">
                  <c:v>27</c:v>
                </c:pt>
                <c:pt idx="15">
                  <c:v>29</c:v>
                </c:pt>
              </c:numCache>
            </c:numRef>
          </c:cat>
          <c:val>
            <c:numRef>
              <c:f>'Úvod 2'!$M$12:$M$27</c:f>
              <c:numCache>
                <c:formatCode>General</c:formatCode>
                <c:ptCount val="1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5-4B46-8458-08E76BF07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04246816"/>
        <c:axId val="604247536"/>
      </c:barChart>
      <c:catAx>
        <c:axId val="604246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Počet gólov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04247536"/>
        <c:crosses val="autoZero"/>
        <c:auto val="1"/>
        <c:lblAlgn val="ctr"/>
        <c:lblOffset val="100"/>
        <c:noMultiLvlLbl val="0"/>
      </c:catAx>
      <c:valAx>
        <c:axId val="60424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Absolútna početnosť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0424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k-SK"/>
              <a:t>Góly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'Úvod 2'!$M$11</c:f>
              <c:strCache>
                <c:ptCount val="1"/>
                <c:pt idx="0">
                  <c:v>početnosť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'Úvod 2'!$L$12:$L$27</c:f>
              <c:numCache>
                <c:formatCode>General</c:formatCode>
                <c:ptCount val="1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24</c:v>
                </c:pt>
                <c:pt idx="14">
                  <c:v>27</c:v>
                </c:pt>
                <c:pt idx="15">
                  <c:v>29</c:v>
                </c:pt>
              </c:numCache>
            </c:numRef>
          </c:cat>
          <c:val>
            <c:numRef>
              <c:f>'Úvod 2'!$M$12:$M$27</c:f>
              <c:numCache>
                <c:formatCode>General</c:formatCode>
                <c:ptCount val="1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7-468A-8AE5-851EA5784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4246816"/>
        <c:axId val="604247536"/>
      </c:lineChart>
      <c:catAx>
        <c:axId val="604246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Počet gólov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04247536"/>
        <c:crosses val="autoZero"/>
        <c:auto val="1"/>
        <c:lblAlgn val="ctr"/>
        <c:lblOffset val="100"/>
        <c:noMultiLvlLbl val="0"/>
      </c:catAx>
      <c:valAx>
        <c:axId val="60424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Absolútna početnosť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0424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k-SK"/>
              <a:t>Góly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'Úvod 2'!$M$11</c:f>
              <c:strCache>
                <c:ptCount val="1"/>
                <c:pt idx="0">
                  <c:v>početnosť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B0D-43F5-BAC4-5637675FF7B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B0D-43F5-BAC4-5637675FF7B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B0D-43F5-BAC4-5637675FF7B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B0D-43F5-BAC4-5637675FF7B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B0D-43F5-BAC4-5637675FF7B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B0D-43F5-BAC4-5637675FF7B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B0D-43F5-BAC4-5637675FF7B9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2B0D-43F5-BAC4-5637675FF7B9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2B0D-43F5-BAC4-5637675FF7B9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2B0D-43F5-BAC4-5637675FF7B9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2B0D-43F5-BAC4-5637675FF7B9}"/>
              </c:ext>
            </c:extLst>
          </c:dPt>
          <c:dPt>
            <c:idx val="11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2B0D-43F5-BAC4-5637675FF7B9}"/>
              </c:ext>
            </c:extLst>
          </c:dPt>
          <c:dPt>
            <c:idx val="12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2B0D-43F5-BAC4-5637675FF7B9}"/>
              </c:ext>
            </c:extLst>
          </c:dPt>
          <c:dPt>
            <c:idx val="13"/>
            <c:bubble3D val="0"/>
            <c:spPr>
              <a:gradFill rotWithShape="1">
                <a:gsLst>
                  <a:gs pos="0">
                    <a:schemeClr val="accent2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2B0D-43F5-BAC4-5637675FF7B9}"/>
              </c:ext>
            </c:extLst>
          </c:dPt>
          <c:dPt>
            <c:idx val="14"/>
            <c:bubble3D val="0"/>
            <c:spPr>
              <a:gradFill rotWithShape="1">
                <a:gsLst>
                  <a:gs pos="0">
                    <a:schemeClr val="accent3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2B0D-43F5-BAC4-5637675FF7B9}"/>
              </c:ext>
            </c:extLst>
          </c:dPt>
          <c:dPt>
            <c:idx val="15"/>
            <c:bubble3D val="0"/>
            <c:spPr>
              <a:gradFill rotWithShape="1">
                <a:gsLst>
                  <a:gs pos="0">
                    <a:schemeClr val="accent4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2B0D-43F5-BAC4-5637675FF7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'Úvod 2'!$L$12:$L$27</c:f>
              <c:numCache>
                <c:formatCode>General</c:formatCode>
                <c:ptCount val="1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24</c:v>
                </c:pt>
                <c:pt idx="14">
                  <c:v>27</c:v>
                </c:pt>
                <c:pt idx="15">
                  <c:v>29</c:v>
                </c:pt>
              </c:numCache>
            </c:numRef>
          </c:cat>
          <c:val>
            <c:numRef>
              <c:f>'Úvod 2'!$M$12:$M$27</c:f>
              <c:numCache>
                <c:formatCode>General</c:formatCode>
                <c:ptCount val="1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2B0D-43F5-BAC4-5637675FF7B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sk-SK"/>
              <a:t>Góly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'Úvod 2'!$M$11</c:f>
              <c:strCache>
                <c:ptCount val="1"/>
                <c:pt idx="0">
                  <c:v>početnosť</c:v>
                </c:pt>
              </c:strCache>
            </c:strRef>
          </c:tx>
          <c:spPr>
            <a:ln w="25400" cap="rnd">
              <a:noFill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'Úvod 2'!$L$12:$L$27</c:f>
              <c:numCache>
                <c:formatCode>General</c:formatCode>
                <c:ptCount val="16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24</c:v>
                </c:pt>
                <c:pt idx="14">
                  <c:v>27</c:v>
                </c:pt>
                <c:pt idx="15">
                  <c:v>29</c:v>
                </c:pt>
              </c:numCache>
            </c:numRef>
          </c:cat>
          <c:val>
            <c:numRef>
              <c:f>'Úvod 2'!$M$12:$M$27</c:f>
              <c:numCache>
                <c:formatCode>General</c:formatCode>
                <c:ptCount val="16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D1-4EA3-B86F-620E4334C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>
              <a:solidFill>
                <a:schemeClr val="accent1">
                  <a:lumMod val="60000"/>
                  <a:lumOff val="40000"/>
                </a:schemeClr>
              </a:solidFill>
              <a:prstDash val="dash"/>
            </a:ln>
            <a:effectLst/>
          </c:spPr>
        </c:dropLines>
        <c:smooth val="0"/>
        <c:axId val="604246816"/>
        <c:axId val="604247536"/>
      </c:lineChart>
      <c:catAx>
        <c:axId val="604246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Počet gólov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04247536"/>
        <c:crosses val="autoZero"/>
        <c:auto val="1"/>
        <c:lblAlgn val="ctr"/>
        <c:lblOffset val="100"/>
        <c:noMultiLvlLbl val="0"/>
      </c:catAx>
      <c:valAx>
        <c:axId val="60424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Absolútna početnosť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0424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Korelačný</a:t>
            </a:r>
            <a:r>
              <a:rPr lang="sk-SK" baseline="0"/>
              <a:t> graf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trendline>
            <c:spPr>
              <a:ln w="25400" cap="rnd">
                <a:solidFill>
                  <a:schemeClr val="accent1">
                    <a:alpha val="50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xVal>
            <c:numRef>
              <c:f>Korelácia!$D$5:$D$34</c:f>
              <c:numCache>
                <c:formatCode>General</c:formatCode>
                <c:ptCount val="30"/>
                <c:pt idx="0">
                  <c:v>20</c:v>
                </c:pt>
                <c:pt idx="1">
                  <c:v>22</c:v>
                </c:pt>
                <c:pt idx="2">
                  <c:v>16</c:v>
                </c:pt>
                <c:pt idx="3">
                  <c:v>15</c:v>
                </c:pt>
                <c:pt idx="4">
                  <c:v>18</c:v>
                </c:pt>
                <c:pt idx="5">
                  <c:v>16</c:v>
                </c:pt>
                <c:pt idx="6">
                  <c:v>13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14</c:v>
                </c:pt>
                <c:pt idx="11">
                  <c:v>12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10</c:v>
                </c:pt>
                <c:pt idx="19">
                  <c:v>9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6</c:v>
                </c:pt>
                <c:pt idx="27">
                  <c:v>7</c:v>
                </c:pt>
                <c:pt idx="28">
                  <c:v>6</c:v>
                </c:pt>
                <c:pt idx="29">
                  <c:v>5</c:v>
                </c:pt>
              </c:numCache>
            </c:numRef>
          </c:xVal>
          <c:yVal>
            <c:numRef>
              <c:f>Korelácia!$E$5:$E$34</c:f>
              <c:numCache>
                <c:formatCode>General</c:formatCode>
                <c:ptCount val="30"/>
                <c:pt idx="0">
                  <c:v>29</c:v>
                </c:pt>
                <c:pt idx="1">
                  <c:v>27</c:v>
                </c:pt>
                <c:pt idx="2">
                  <c:v>24</c:v>
                </c:pt>
                <c:pt idx="3">
                  <c:v>21</c:v>
                </c:pt>
                <c:pt idx="4">
                  <c:v>21</c:v>
                </c:pt>
                <c:pt idx="5">
                  <c:v>20</c:v>
                </c:pt>
                <c:pt idx="6">
                  <c:v>19</c:v>
                </c:pt>
                <c:pt idx="7">
                  <c:v>19</c:v>
                </c:pt>
                <c:pt idx="8">
                  <c:v>18</c:v>
                </c:pt>
                <c:pt idx="9">
                  <c:v>16</c:v>
                </c:pt>
                <c:pt idx="10">
                  <c:v>15</c:v>
                </c:pt>
                <c:pt idx="11">
                  <c:v>15</c:v>
                </c:pt>
                <c:pt idx="12">
                  <c:v>14</c:v>
                </c:pt>
                <c:pt idx="13">
                  <c:v>13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8</c:v>
                </c:pt>
                <c:pt idx="25">
                  <c:v>8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69-40F8-9C46-FB393915F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3243176"/>
        <c:axId val="343246776"/>
      </c:scatterChart>
      <c:valAx>
        <c:axId val="343243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3246776"/>
        <c:crosses val="autoZero"/>
        <c:crossBetween val="midCat"/>
      </c:valAx>
      <c:valAx>
        <c:axId val="34324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3243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205740</xdr:colOff>
      <xdr:row>8</xdr:row>
      <xdr:rowOff>106680</xdr:rowOff>
    </xdr:from>
    <xdr:to>
      <xdr:col>12</xdr:col>
      <xdr:colOff>355759</xdr:colOff>
      <xdr:row>17</xdr:row>
      <xdr:rowOff>76200</xdr:rowOff>
    </xdr:to>
    <xdr:pic>
      <xdr:nvPicPr>
        <xdr:cNvPr id="2" name="Obrázok 1" descr="tanecny2023">
          <a:extLst>
            <a:ext uri="{FF2B5EF4-FFF2-40B4-BE49-F238E27FC236}">
              <a16:creationId xmlns:a16="http://schemas.microsoft.com/office/drawing/2014/main" id="{E87BE119-3CE6-8CBF-E05E-056EF42AE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3740" y="1569720"/>
          <a:ext cx="4417219" cy="1615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17</xdr:col>
      <xdr:colOff>304800</xdr:colOff>
      <xdr:row>19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6228721-24BB-4EAF-9F2C-9964246FA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22</xdr:row>
      <xdr:rowOff>0</xdr:rowOff>
    </xdr:from>
    <xdr:to>
      <xdr:col>17</xdr:col>
      <xdr:colOff>304800</xdr:colOff>
      <xdr:row>37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911D23D9-B8B0-417D-BC33-E8C7AA87B6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4</xdr:row>
      <xdr:rowOff>0</xdr:rowOff>
    </xdr:from>
    <xdr:to>
      <xdr:col>25</xdr:col>
      <xdr:colOff>304800</xdr:colOff>
      <xdr:row>19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F88A0782-355C-4565-8AB6-55622A9BD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25</xdr:col>
      <xdr:colOff>304800</xdr:colOff>
      <xdr:row>37</xdr:row>
      <xdr:rowOff>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62C2DC51-C91C-4D89-890C-E1238A43E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0</xdr:rowOff>
    </xdr:from>
    <xdr:to>
      <xdr:col>17</xdr:col>
      <xdr:colOff>304800</xdr:colOff>
      <xdr:row>19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B84E39E-A9C4-427F-8DE4-A41EBB096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22</xdr:row>
      <xdr:rowOff>0</xdr:rowOff>
    </xdr:from>
    <xdr:to>
      <xdr:col>17</xdr:col>
      <xdr:colOff>304800</xdr:colOff>
      <xdr:row>37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44852897-DA01-44C9-B239-8E3790E042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0</xdr:colOff>
      <xdr:row>4</xdr:row>
      <xdr:rowOff>0</xdr:rowOff>
    </xdr:from>
    <xdr:to>
      <xdr:col>25</xdr:col>
      <xdr:colOff>518160</xdr:colOff>
      <xdr:row>19</xdr:row>
      <xdr:rowOff>30480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38A3F570-0002-4D66-8DED-098A7CC81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25</xdr:col>
      <xdr:colOff>304800</xdr:colOff>
      <xdr:row>37</xdr:row>
      <xdr:rowOff>0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F036FFFE-B711-48BF-B5FC-AE9403DA09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14</xdr:row>
      <xdr:rowOff>7620</xdr:rowOff>
    </xdr:from>
    <xdr:to>
      <xdr:col>15</xdr:col>
      <xdr:colOff>228600</xdr:colOff>
      <xdr:row>29</xdr:row>
      <xdr:rowOff>7620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EC97DB5-3BDF-C4B4-88B7-86538AB74C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62BDD-5415-402C-9320-93773F423707}">
  <dimension ref="B3:I12"/>
  <sheetViews>
    <sheetView workbookViewId="0">
      <selection activeCell="F16" sqref="F16"/>
    </sheetView>
  </sheetViews>
  <sheetFormatPr defaultRowHeight="14.4" x14ac:dyDescent="0.3"/>
  <sheetData>
    <row r="3" spans="2:9" ht="21" x14ac:dyDescent="0.4">
      <c r="B3" s="19" t="s">
        <v>17</v>
      </c>
      <c r="C3" s="19"/>
      <c r="D3" s="19"/>
      <c r="E3" s="19"/>
      <c r="F3" s="19"/>
      <c r="G3" s="4"/>
      <c r="H3" s="4"/>
      <c r="I3" s="4"/>
    </row>
    <row r="4" spans="2:9" ht="21" x14ac:dyDescent="0.4">
      <c r="B4" s="4" t="s">
        <v>18</v>
      </c>
      <c r="C4" s="4"/>
      <c r="D4" s="4"/>
      <c r="E4" s="4"/>
      <c r="F4" s="4"/>
      <c r="G4" s="4"/>
      <c r="H4" s="4"/>
      <c r="I4" s="4"/>
    </row>
    <row r="5" spans="2:9" ht="21" x14ac:dyDescent="0.4">
      <c r="B5" s="4"/>
      <c r="C5" s="4"/>
      <c r="D5" s="4"/>
      <c r="E5" s="4"/>
      <c r="F5" s="4"/>
      <c r="G5" s="4"/>
      <c r="H5" s="4"/>
      <c r="I5" s="4"/>
    </row>
    <row r="6" spans="2:9" ht="21" x14ac:dyDescent="0.4">
      <c r="B6" s="19" t="s">
        <v>33</v>
      </c>
      <c r="C6" s="19"/>
      <c r="D6" s="4" t="s">
        <v>34</v>
      </c>
      <c r="E6" s="4"/>
      <c r="F6" s="4"/>
      <c r="G6" s="4"/>
      <c r="H6" s="4"/>
      <c r="I6" s="4"/>
    </row>
    <row r="7" spans="2:9" ht="21" x14ac:dyDescent="0.4">
      <c r="D7" s="4"/>
      <c r="E7" s="4"/>
      <c r="F7" s="4"/>
      <c r="G7" s="4"/>
      <c r="H7" s="4"/>
      <c r="I7" s="4"/>
    </row>
    <row r="8" spans="2:9" ht="21" x14ac:dyDescent="0.4">
      <c r="B8" s="19" t="s">
        <v>35</v>
      </c>
      <c r="C8" s="4" t="s">
        <v>36</v>
      </c>
      <c r="D8" s="4"/>
      <c r="E8" s="4"/>
      <c r="F8" s="4"/>
      <c r="G8" s="4"/>
      <c r="H8" s="4"/>
      <c r="I8" s="4"/>
    </row>
    <row r="10" spans="2:9" ht="21" x14ac:dyDescent="0.4">
      <c r="B10" s="19" t="s">
        <v>31</v>
      </c>
      <c r="C10" s="4"/>
      <c r="D10" s="4"/>
      <c r="E10" s="4"/>
      <c r="F10" s="4"/>
      <c r="G10" s="4"/>
      <c r="H10" s="4"/>
      <c r="I10" s="4"/>
    </row>
    <row r="12" spans="2:9" ht="21" x14ac:dyDescent="0.4">
      <c r="B12" s="19" t="s">
        <v>32</v>
      </c>
      <c r="C12" s="19"/>
      <c r="D12" s="4"/>
      <c r="E12" s="4"/>
      <c r="F12" s="4"/>
      <c r="G12" s="4"/>
      <c r="H12" s="4"/>
      <c r="I12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3CB3D-49D3-40B8-8ED7-10988FC5942E}">
  <dimension ref="C2:O18"/>
  <sheetViews>
    <sheetView topLeftCell="B1" workbookViewId="0">
      <selection activeCell="N20" sqref="N20"/>
    </sheetView>
  </sheetViews>
  <sheetFormatPr defaultRowHeight="14.4" x14ac:dyDescent="0.3"/>
  <sheetData>
    <row r="2" spans="3:15" x14ac:dyDescent="0.3">
      <c r="C2" s="10" t="s">
        <v>54</v>
      </c>
    </row>
    <row r="3" spans="3:15" x14ac:dyDescent="0.3">
      <c r="C3" t="s">
        <v>38</v>
      </c>
    </row>
    <row r="4" spans="3:15" x14ac:dyDescent="0.3">
      <c r="C4" t="s">
        <v>39</v>
      </c>
    </row>
    <row r="5" spans="3:15" x14ac:dyDescent="0.3">
      <c r="C5" t="s">
        <v>40</v>
      </c>
    </row>
    <row r="6" spans="3:15" x14ac:dyDescent="0.3">
      <c r="C6" t="s">
        <v>44</v>
      </c>
    </row>
    <row r="7" spans="3:15" x14ac:dyDescent="0.3">
      <c r="C7" t="s">
        <v>45</v>
      </c>
    </row>
    <row r="9" spans="3:15" x14ac:dyDescent="0.3">
      <c r="F9" s="10"/>
      <c r="G9" s="10"/>
      <c r="H9" s="10"/>
      <c r="I9" s="10"/>
      <c r="J9" s="10"/>
      <c r="K9" s="10"/>
      <c r="L9" s="10"/>
      <c r="M9" s="10"/>
    </row>
    <row r="10" spans="3:15" x14ac:dyDescent="0.3">
      <c r="F10" s="10"/>
      <c r="G10" s="10"/>
      <c r="H10" s="10"/>
      <c r="I10" s="10"/>
      <c r="J10" s="10"/>
      <c r="K10" s="10"/>
      <c r="L10" s="10"/>
      <c r="M10" s="10"/>
    </row>
    <row r="11" spans="3:15" x14ac:dyDescent="0.3">
      <c r="F11" s="10"/>
      <c r="G11" s="10"/>
      <c r="H11" s="10"/>
      <c r="I11" s="10"/>
      <c r="J11" s="10"/>
      <c r="K11" s="10"/>
      <c r="L11" s="10"/>
      <c r="M11" s="10"/>
      <c r="O11" t="s">
        <v>41</v>
      </c>
    </row>
    <row r="12" spans="3:15" x14ac:dyDescent="0.3">
      <c r="F12" s="10"/>
      <c r="G12" s="10"/>
      <c r="H12" s="10"/>
      <c r="I12" s="10"/>
      <c r="J12" s="10"/>
      <c r="K12" s="10"/>
      <c r="L12" s="10"/>
      <c r="M12" s="10"/>
    </row>
    <row r="13" spans="3:15" x14ac:dyDescent="0.3">
      <c r="F13" s="10"/>
      <c r="G13" s="10"/>
      <c r="H13" s="10"/>
      <c r="I13" s="10"/>
      <c r="J13" s="10"/>
      <c r="K13" s="10"/>
      <c r="L13" s="10"/>
      <c r="M13" s="10"/>
    </row>
    <row r="14" spans="3:15" x14ac:dyDescent="0.3">
      <c r="F14" s="10"/>
      <c r="G14" s="10"/>
      <c r="H14" s="10"/>
      <c r="I14" s="10"/>
      <c r="J14" s="10"/>
      <c r="K14" s="10"/>
      <c r="L14" s="10"/>
      <c r="M14" s="10"/>
    </row>
    <row r="15" spans="3:15" x14ac:dyDescent="0.3">
      <c r="F15" s="10"/>
      <c r="G15" s="10"/>
      <c r="H15" s="10"/>
      <c r="I15" s="10"/>
      <c r="J15" s="10"/>
      <c r="K15" s="10"/>
      <c r="L15" s="10"/>
      <c r="M15" s="10"/>
    </row>
    <row r="16" spans="3:15" x14ac:dyDescent="0.3">
      <c r="F16" s="10"/>
      <c r="G16" s="10"/>
      <c r="H16" s="10"/>
      <c r="I16" s="10"/>
      <c r="J16" s="10"/>
      <c r="K16" s="10"/>
      <c r="L16" s="10"/>
      <c r="M16" s="10"/>
    </row>
    <row r="17" spans="6:13" x14ac:dyDescent="0.3">
      <c r="F17" s="10"/>
      <c r="G17" s="10"/>
      <c r="H17" s="10"/>
      <c r="I17" s="10"/>
      <c r="J17" s="10"/>
      <c r="K17" s="10"/>
      <c r="L17" s="10"/>
      <c r="M17" s="10"/>
    </row>
    <row r="18" spans="6:13" x14ac:dyDescent="0.3">
      <c r="F18" s="10"/>
      <c r="G18" s="10"/>
      <c r="H18" s="10"/>
      <c r="I18" s="10"/>
      <c r="J18" s="10"/>
      <c r="K18" s="10"/>
      <c r="L18" s="10"/>
      <c r="M18" s="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746CC-C375-4CB5-A58C-E7C47EB8E913}">
  <dimension ref="C3:Z33"/>
  <sheetViews>
    <sheetView workbookViewId="0">
      <selection activeCell="O20" sqref="O20"/>
    </sheetView>
  </sheetViews>
  <sheetFormatPr defaultRowHeight="14.4" x14ac:dyDescent="0.3"/>
  <sheetData>
    <row r="3" spans="3:26" ht="15.6" x14ac:dyDescent="0.3">
      <c r="C3" s="1"/>
      <c r="D3" s="2" t="s">
        <v>0</v>
      </c>
      <c r="E3" s="2" t="s">
        <v>1</v>
      </c>
      <c r="G3" s="18" t="s">
        <v>25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3:26" ht="15.6" x14ac:dyDescent="0.3">
      <c r="C4" s="2">
        <v>1</v>
      </c>
      <c r="D4" s="1">
        <v>20</v>
      </c>
      <c r="E4" s="1">
        <v>29</v>
      </c>
      <c r="G4" s="3" t="s">
        <v>26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3:26" ht="15.6" x14ac:dyDescent="0.3">
      <c r="C5" s="2">
        <v>2</v>
      </c>
      <c r="D5" s="1">
        <v>22</v>
      </c>
      <c r="E5" s="1">
        <v>27</v>
      </c>
      <c r="G5" s="3" t="s">
        <v>27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3:26" ht="15.6" x14ac:dyDescent="0.3">
      <c r="C6" s="2">
        <v>3</v>
      </c>
      <c r="D6" s="1">
        <v>16</v>
      </c>
      <c r="E6" s="1">
        <v>24</v>
      </c>
      <c r="G6" s="3" t="s">
        <v>28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3:26" ht="15.6" x14ac:dyDescent="0.3">
      <c r="C7" s="2">
        <v>4</v>
      </c>
      <c r="D7" s="1">
        <v>15</v>
      </c>
      <c r="E7" s="1">
        <v>21</v>
      </c>
      <c r="G7" s="3" t="s">
        <v>29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3:26" ht="15.6" x14ac:dyDescent="0.3">
      <c r="C8" s="2">
        <v>5</v>
      </c>
      <c r="D8" s="1">
        <v>18</v>
      </c>
      <c r="E8" s="1">
        <v>21</v>
      </c>
      <c r="G8" s="3" t="s">
        <v>30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3:26" ht="15.6" x14ac:dyDescent="0.3">
      <c r="C9" s="2">
        <v>6</v>
      </c>
      <c r="D9" s="1">
        <v>16</v>
      </c>
      <c r="E9" s="1">
        <v>20</v>
      </c>
      <c r="X9" s="3"/>
      <c r="Y9" s="3"/>
      <c r="Z9" s="3"/>
    </row>
    <row r="10" spans="3:26" ht="15.6" x14ac:dyDescent="0.3">
      <c r="C10" s="2">
        <v>7</v>
      </c>
      <c r="D10" s="1">
        <v>13</v>
      </c>
      <c r="E10" s="1">
        <v>19</v>
      </c>
      <c r="X10" s="3"/>
      <c r="Y10" s="3"/>
      <c r="Z10" s="3"/>
    </row>
    <row r="11" spans="3:26" ht="15.6" x14ac:dyDescent="0.3">
      <c r="C11" s="2">
        <v>8</v>
      </c>
      <c r="D11" s="1">
        <v>13</v>
      </c>
      <c r="E11" s="1">
        <v>19</v>
      </c>
      <c r="I11" s="5" t="s">
        <v>0</v>
      </c>
      <c r="J11" s="5" t="s">
        <v>2</v>
      </c>
      <c r="K11" s="6"/>
      <c r="L11" s="5" t="s">
        <v>1</v>
      </c>
      <c r="M11" s="5" t="s">
        <v>2</v>
      </c>
      <c r="X11" s="3"/>
      <c r="Y11" s="3"/>
      <c r="Z11" s="3"/>
    </row>
    <row r="12" spans="3:26" x14ac:dyDescent="0.3">
      <c r="C12" s="2">
        <v>9</v>
      </c>
      <c r="D12" s="1">
        <v>14</v>
      </c>
      <c r="E12" s="1">
        <v>18</v>
      </c>
      <c r="I12" s="7">
        <v>5</v>
      </c>
      <c r="J12" s="7">
        <v>1</v>
      </c>
      <c r="K12" s="6"/>
      <c r="L12" s="7">
        <v>7</v>
      </c>
      <c r="M12" s="7">
        <v>4</v>
      </c>
    </row>
    <row r="13" spans="3:26" x14ac:dyDescent="0.3">
      <c r="C13" s="2">
        <v>10</v>
      </c>
      <c r="D13" s="1">
        <v>15</v>
      </c>
      <c r="E13" s="1">
        <v>16</v>
      </c>
      <c r="I13" s="7">
        <v>6</v>
      </c>
      <c r="J13" s="7">
        <v>2</v>
      </c>
      <c r="K13" s="6"/>
      <c r="L13" s="7">
        <v>8</v>
      </c>
      <c r="M13" s="7">
        <v>2</v>
      </c>
    </row>
    <row r="14" spans="3:26" x14ac:dyDescent="0.3">
      <c r="C14" s="2">
        <v>11</v>
      </c>
      <c r="D14" s="1">
        <v>14</v>
      </c>
      <c r="E14" s="1">
        <v>15</v>
      </c>
      <c r="I14" s="7">
        <v>7</v>
      </c>
      <c r="J14" s="7">
        <v>1</v>
      </c>
      <c r="K14" s="6"/>
      <c r="L14" s="7">
        <v>9</v>
      </c>
      <c r="M14" s="7">
        <v>2</v>
      </c>
    </row>
    <row r="15" spans="3:26" x14ac:dyDescent="0.3">
      <c r="C15" s="2">
        <v>12</v>
      </c>
      <c r="D15" s="1">
        <v>12</v>
      </c>
      <c r="E15" s="1">
        <v>15</v>
      </c>
      <c r="I15" s="7">
        <v>8</v>
      </c>
      <c r="J15" s="7">
        <v>5</v>
      </c>
      <c r="K15" s="6"/>
      <c r="L15" s="7">
        <v>10</v>
      </c>
      <c r="M15" s="7">
        <v>4</v>
      </c>
    </row>
    <row r="16" spans="3:26" x14ac:dyDescent="0.3">
      <c r="C16" s="2">
        <v>13</v>
      </c>
      <c r="D16" s="1">
        <v>11</v>
      </c>
      <c r="E16" s="1">
        <v>14</v>
      </c>
      <c r="I16" s="7">
        <v>9</v>
      </c>
      <c r="J16" s="7">
        <v>2</v>
      </c>
      <c r="K16" s="6"/>
      <c r="L16" s="7">
        <v>12</v>
      </c>
      <c r="M16" s="7">
        <v>4</v>
      </c>
    </row>
    <row r="17" spans="3:13" x14ac:dyDescent="0.3">
      <c r="C17" s="2">
        <v>14</v>
      </c>
      <c r="D17" s="1">
        <v>11</v>
      </c>
      <c r="E17" s="1">
        <v>13</v>
      </c>
      <c r="I17" s="7">
        <v>10</v>
      </c>
      <c r="J17" s="7">
        <v>3</v>
      </c>
      <c r="K17" s="6"/>
      <c r="L17" s="7">
        <v>13</v>
      </c>
      <c r="M17" s="7">
        <v>1</v>
      </c>
    </row>
    <row r="18" spans="3:13" x14ac:dyDescent="0.3">
      <c r="C18" s="2">
        <v>15</v>
      </c>
      <c r="D18" s="1">
        <v>11</v>
      </c>
      <c r="E18" s="1">
        <v>12</v>
      </c>
      <c r="I18" s="7">
        <v>11</v>
      </c>
      <c r="J18" s="7">
        <v>4</v>
      </c>
      <c r="K18" s="6"/>
      <c r="L18" s="7">
        <v>14</v>
      </c>
      <c r="M18" s="7">
        <v>1</v>
      </c>
    </row>
    <row r="19" spans="3:13" x14ac:dyDescent="0.3">
      <c r="C19" s="2">
        <v>16</v>
      </c>
      <c r="D19" s="1">
        <v>11</v>
      </c>
      <c r="E19" s="1">
        <v>12</v>
      </c>
      <c r="I19" s="7">
        <v>12</v>
      </c>
      <c r="J19" s="7">
        <v>1</v>
      </c>
      <c r="K19" s="6"/>
      <c r="L19" s="7">
        <v>15</v>
      </c>
      <c r="M19" s="7">
        <v>2</v>
      </c>
    </row>
    <row r="20" spans="3:13" x14ac:dyDescent="0.3">
      <c r="C20" s="2">
        <v>17</v>
      </c>
      <c r="D20" s="1">
        <v>10</v>
      </c>
      <c r="E20" s="1">
        <v>12</v>
      </c>
      <c r="I20" s="7">
        <v>13</v>
      </c>
      <c r="J20" s="7">
        <v>2</v>
      </c>
      <c r="K20" s="6"/>
      <c r="L20" s="7">
        <v>16</v>
      </c>
      <c r="M20" s="7">
        <v>1</v>
      </c>
    </row>
    <row r="21" spans="3:13" x14ac:dyDescent="0.3">
      <c r="C21" s="2">
        <v>18</v>
      </c>
      <c r="D21" s="1">
        <v>9</v>
      </c>
      <c r="E21" s="1">
        <v>12</v>
      </c>
      <c r="I21" s="7">
        <v>14</v>
      </c>
      <c r="J21" s="7">
        <v>2</v>
      </c>
      <c r="K21" s="6"/>
      <c r="L21" s="7">
        <v>18</v>
      </c>
      <c r="M21" s="7">
        <v>1</v>
      </c>
    </row>
    <row r="22" spans="3:13" x14ac:dyDescent="0.3">
      <c r="C22" s="2">
        <v>19</v>
      </c>
      <c r="D22" s="1">
        <v>10</v>
      </c>
      <c r="E22" s="1">
        <v>10</v>
      </c>
      <c r="I22" s="7">
        <v>15</v>
      </c>
      <c r="J22" s="7">
        <v>2</v>
      </c>
      <c r="K22" s="6"/>
      <c r="L22" s="7">
        <v>19</v>
      </c>
      <c r="M22" s="7">
        <v>2</v>
      </c>
    </row>
    <row r="23" spans="3:13" x14ac:dyDescent="0.3">
      <c r="C23" s="2">
        <v>20</v>
      </c>
      <c r="D23" s="1">
        <v>9</v>
      </c>
      <c r="E23" s="1">
        <v>10</v>
      </c>
      <c r="I23" s="7">
        <v>16</v>
      </c>
      <c r="J23" s="7">
        <v>2</v>
      </c>
      <c r="K23" s="6"/>
      <c r="L23" s="7">
        <v>20</v>
      </c>
      <c r="M23" s="7">
        <v>1</v>
      </c>
    </row>
    <row r="24" spans="3:13" x14ac:dyDescent="0.3">
      <c r="C24" s="2">
        <v>21</v>
      </c>
      <c r="D24" s="1">
        <v>10</v>
      </c>
      <c r="E24" s="1">
        <v>10</v>
      </c>
      <c r="I24" s="7">
        <v>18</v>
      </c>
      <c r="J24" s="7">
        <v>1</v>
      </c>
      <c r="K24" s="6"/>
      <c r="L24" s="7">
        <v>21</v>
      </c>
      <c r="M24" s="7">
        <v>2</v>
      </c>
    </row>
    <row r="25" spans="3:13" x14ac:dyDescent="0.3">
      <c r="C25" s="2">
        <v>22</v>
      </c>
      <c r="D25" s="1">
        <v>8</v>
      </c>
      <c r="E25" s="1">
        <v>10</v>
      </c>
      <c r="I25" s="7">
        <v>20</v>
      </c>
      <c r="J25" s="7">
        <v>1</v>
      </c>
      <c r="K25" s="6"/>
      <c r="L25" s="7">
        <v>24</v>
      </c>
      <c r="M25" s="7">
        <v>1</v>
      </c>
    </row>
    <row r="26" spans="3:13" x14ac:dyDescent="0.3">
      <c r="C26" s="2">
        <v>23</v>
      </c>
      <c r="D26" s="1">
        <v>8</v>
      </c>
      <c r="E26" s="1">
        <v>9</v>
      </c>
      <c r="I26" s="7">
        <v>22</v>
      </c>
      <c r="J26" s="7">
        <v>1</v>
      </c>
      <c r="K26" s="6"/>
      <c r="L26" s="7">
        <v>27</v>
      </c>
      <c r="M26" s="7">
        <v>1</v>
      </c>
    </row>
    <row r="27" spans="3:13" x14ac:dyDescent="0.3">
      <c r="C27" s="2">
        <v>24</v>
      </c>
      <c r="D27" s="1">
        <v>8</v>
      </c>
      <c r="E27" s="1">
        <v>9</v>
      </c>
      <c r="I27" s="6"/>
      <c r="J27" s="6"/>
      <c r="K27" s="6"/>
      <c r="L27" s="7">
        <v>29</v>
      </c>
      <c r="M27" s="7">
        <v>1</v>
      </c>
    </row>
    <row r="28" spans="3:13" x14ac:dyDescent="0.3">
      <c r="C28" s="2">
        <v>25</v>
      </c>
      <c r="D28" s="1">
        <v>8</v>
      </c>
      <c r="E28" s="1">
        <v>8</v>
      </c>
    </row>
    <row r="29" spans="3:13" x14ac:dyDescent="0.3">
      <c r="C29" s="2">
        <v>26</v>
      </c>
      <c r="D29" s="1">
        <v>8</v>
      </c>
      <c r="E29" s="1">
        <v>8</v>
      </c>
    </row>
    <row r="30" spans="3:13" x14ac:dyDescent="0.3">
      <c r="C30" s="2">
        <v>27</v>
      </c>
      <c r="D30" s="1">
        <v>6</v>
      </c>
      <c r="E30" s="1">
        <v>7</v>
      </c>
    </row>
    <row r="31" spans="3:13" x14ac:dyDescent="0.3">
      <c r="C31" s="2">
        <v>28</v>
      </c>
      <c r="D31" s="1">
        <v>7</v>
      </c>
      <c r="E31" s="1">
        <v>7</v>
      </c>
    </row>
    <row r="32" spans="3:13" x14ac:dyDescent="0.3">
      <c r="C32" s="2">
        <v>29</v>
      </c>
      <c r="D32" s="1">
        <v>6</v>
      </c>
      <c r="E32" s="1">
        <v>7</v>
      </c>
    </row>
    <row r="33" spans="3:5" x14ac:dyDescent="0.3">
      <c r="C33" s="2">
        <v>30</v>
      </c>
      <c r="D33" s="1">
        <v>5</v>
      </c>
      <c r="E33" s="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1057-B0FF-416E-87B9-7B8199C53583}">
  <dimension ref="C4:I34"/>
  <sheetViews>
    <sheetView workbookViewId="0">
      <selection activeCell="E6" sqref="E6"/>
    </sheetView>
  </sheetViews>
  <sheetFormatPr defaultRowHeight="14.4" x14ac:dyDescent="0.3"/>
  <sheetData>
    <row r="4" spans="3:9" x14ac:dyDescent="0.3">
      <c r="C4" s="7"/>
      <c r="D4" s="5" t="s">
        <v>0</v>
      </c>
    </row>
    <row r="5" spans="3:9" x14ac:dyDescent="0.3">
      <c r="C5" s="5">
        <v>1</v>
      </c>
      <c r="D5" s="1">
        <v>20</v>
      </c>
      <c r="G5" s="11" t="s">
        <v>3</v>
      </c>
      <c r="H5" s="12"/>
      <c r="I5" s="13"/>
    </row>
    <row r="6" spans="3:9" x14ac:dyDescent="0.3">
      <c r="C6" s="5">
        <v>2</v>
      </c>
      <c r="D6" s="1">
        <v>22</v>
      </c>
      <c r="G6" s="14" t="s">
        <v>4</v>
      </c>
      <c r="H6" s="15"/>
      <c r="I6" s="8">
        <f>AVERAGE(D5:D34)</f>
        <v>11.466666666666667</v>
      </c>
    </row>
    <row r="7" spans="3:9" x14ac:dyDescent="0.3">
      <c r="C7" s="5">
        <v>3</v>
      </c>
      <c r="D7" s="1">
        <v>16</v>
      </c>
      <c r="G7" s="14" t="s">
        <v>5</v>
      </c>
      <c r="H7" s="15"/>
      <c r="I7" s="8">
        <f>MODE(D5:D34)</f>
        <v>8</v>
      </c>
    </row>
    <row r="8" spans="3:9" x14ac:dyDescent="0.3">
      <c r="C8" s="5">
        <v>4</v>
      </c>
      <c r="D8" s="1">
        <v>15</v>
      </c>
      <c r="G8" s="14" t="s">
        <v>6</v>
      </c>
      <c r="H8" s="15"/>
      <c r="I8" s="8">
        <f>MEDIAN(D5:D34)</f>
        <v>11</v>
      </c>
    </row>
    <row r="9" spans="3:9" x14ac:dyDescent="0.3">
      <c r="C9" s="5">
        <v>5</v>
      </c>
      <c r="D9" s="1">
        <v>18</v>
      </c>
      <c r="G9" s="14" t="s">
        <v>7</v>
      </c>
      <c r="H9" s="15"/>
      <c r="I9" s="8">
        <f>GEOMEAN(D5:D34)</f>
        <v>10.755029292012297</v>
      </c>
    </row>
    <row r="10" spans="3:9" x14ac:dyDescent="0.3">
      <c r="C10" s="5">
        <v>6</v>
      </c>
      <c r="D10" s="1">
        <v>16</v>
      </c>
      <c r="G10" s="14" t="s">
        <v>8</v>
      </c>
      <c r="H10" s="15"/>
      <c r="I10" s="8">
        <f>HARMEAN(D5:D34)</f>
        <v>10.079191785087628</v>
      </c>
    </row>
    <row r="11" spans="3:9" x14ac:dyDescent="0.3">
      <c r="C11" s="5">
        <v>7</v>
      </c>
      <c r="D11" s="1">
        <v>13</v>
      </c>
      <c r="G11" s="14" t="s">
        <v>9</v>
      </c>
      <c r="H11" s="15"/>
      <c r="I11" s="8">
        <f>MIN(D5:D34)</f>
        <v>5</v>
      </c>
    </row>
    <row r="12" spans="3:9" x14ac:dyDescent="0.3">
      <c r="C12" s="5">
        <v>8</v>
      </c>
      <c r="D12" s="1">
        <v>13</v>
      </c>
      <c r="G12" s="16" t="s">
        <v>10</v>
      </c>
      <c r="H12" s="17"/>
      <c r="I12" s="9">
        <f>MAX(D5:D34)</f>
        <v>22</v>
      </c>
    </row>
    <row r="13" spans="3:9" x14ac:dyDescent="0.3">
      <c r="C13" s="5">
        <v>9</v>
      </c>
      <c r="D13" s="1">
        <v>14</v>
      </c>
    </row>
    <row r="14" spans="3:9" x14ac:dyDescent="0.3">
      <c r="C14" s="5">
        <v>10</v>
      </c>
      <c r="D14" s="1">
        <v>15</v>
      </c>
    </row>
    <row r="15" spans="3:9" x14ac:dyDescent="0.3">
      <c r="C15" s="5">
        <v>11</v>
      </c>
      <c r="D15" s="1">
        <v>14</v>
      </c>
    </row>
    <row r="16" spans="3:9" x14ac:dyDescent="0.3">
      <c r="C16" s="5">
        <v>12</v>
      </c>
      <c r="D16" s="1">
        <v>12</v>
      </c>
      <c r="G16" s="11" t="s">
        <v>11</v>
      </c>
      <c r="H16" s="12"/>
      <c r="I16" s="13"/>
    </row>
    <row r="17" spans="3:9" x14ac:dyDescent="0.3">
      <c r="C17" s="5">
        <v>13</v>
      </c>
      <c r="D17" s="1">
        <v>11</v>
      </c>
      <c r="G17" s="14" t="s">
        <v>12</v>
      </c>
      <c r="H17" s="15"/>
      <c r="I17" s="8">
        <v>17</v>
      </c>
    </row>
    <row r="18" spans="3:9" x14ac:dyDescent="0.3">
      <c r="C18" s="5">
        <v>14</v>
      </c>
      <c r="D18" s="1">
        <v>11</v>
      </c>
      <c r="G18" s="14" t="s">
        <v>13</v>
      </c>
      <c r="H18" s="15"/>
      <c r="I18" s="8">
        <f>AVEDEV(D4:D34)</f>
        <v>3.3600000000000003</v>
      </c>
    </row>
    <row r="19" spans="3:9" x14ac:dyDescent="0.3">
      <c r="C19" s="5">
        <v>15</v>
      </c>
      <c r="D19" s="1">
        <v>11</v>
      </c>
      <c r="G19" s="14" t="s">
        <v>14</v>
      </c>
      <c r="H19" s="15"/>
      <c r="I19" s="8">
        <f>VARP(D4:D34)</f>
        <v>17.048888888888889</v>
      </c>
    </row>
    <row r="20" spans="3:9" x14ac:dyDescent="0.3">
      <c r="C20" s="5">
        <v>16</v>
      </c>
      <c r="D20" s="1">
        <v>11</v>
      </c>
      <c r="G20" s="14" t="s">
        <v>15</v>
      </c>
      <c r="H20" s="15"/>
      <c r="I20" s="8">
        <f>STDEV(D4:D34)</f>
        <v>4.1996168407600472</v>
      </c>
    </row>
    <row r="21" spans="3:9" x14ac:dyDescent="0.3">
      <c r="C21" s="5">
        <v>17</v>
      </c>
      <c r="D21" s="1">
        <v>10</v>
      </c>
      <c r="G21" s="16" t="s">
        <v>16</v>
      </c>
      <c r="H21" s="17"/>
      <c r="I21" s="9">
        <v>0.3662455</v>
      </c>
    </row>
    <row r="22" spans="3:9" x14ac:dyDescent="0.3">
      <c r="C22" s="5">
        <v>18</v>
      </c>
      <c r="D22" s="1">
        <v>9</v>
      </c>
    </row>
    <row r="23" spans="3:9" x14ac:dyDescent="0.3">
      <c r="C23" s="5">
        <v>19</v>
      </c>
      <c r="D23" s="1">
        <v>10</v>
      </c>
    </row>
    <row r="24" spans="3:9" x14ac:dyDescent="0.3">
      <c r="C24" s="5">
        <v>20</v>
      </c>
      <c r="D24" s="1">
        <v>9</v>
      </c>
    </row>
    <row r="25" spans="3:9" x14ac:dyDescent="0.3">
      <c r="C25" s="5">
        <v>21</v>
      </c>
      <c r="D25" s="1">
        <v>10</v>
      </c>
    </row>
    <row r="26" spans="3:9" x14ac:dyDescent="0.3">
      <c r="C26" s="5">
        <v>22</v>
      </c>
      <c r="D26" s="1">
        <v>8</v>
      </c>
    </row>
    <row r="27" spans="3:9" x14ac:dyDescent="0.3">
      <c r="C27" s="5">
        <v>23</v>
      </c>
      <c r="D27" s="1">
        <v>8</v>
      </c>
    </row>
    <row r="28" spans="3:9" x14ac:dyDescent="0.3">
      <c r="C28" s="5">
        <v>24</v>
      </c>
      <c r="D28" s="1">
        <v>8</v>
      </c>
    </row>
    <row r="29" spans="3:9" x14ac:dyDescent="0.3">
      <c r="C29" s="5">
        <v>25</v>
      </c>
      <c r="D29" s="1">
        <v>8</v>
      </c>
    </row>
    <row r="30" spans="3:9" x14ac:dyDescent="0.3">
      <c r="C30" s="5">
        <v>26</v>
      </c>
      <c r="D30" s="1">
        <v>8</v>
      </c>
    </row>
    <row r="31" spans="3:9" x14ac:dyDescent="0.3">
      <c r="C31" s="5">
        <v>27</v>
      </c>
      <c r="D31" s="1">
        <v>6</v>
      </c>
    </row>
    <row r="32" spans="3:9" x14ac:dyDescent="0.3">
      <c r="C32" s="5">
        <v>28</v>
      </c>
      <c r="D32" s="1">
        <v>7</v>
      </c>
    </row>
    <row r="33" spans="3:4" x14ac:dyDescent="0.3">
      <c r="C33" s="5">
        <v>29</v>
      </c>
      <c r="D33" s="1">
        <v>6</v>
      </c>
    </row>
    <row r="34" spans="3:4" x14ac:dyDescent="0.3">
      <c r="C34" s="5">
        <v>30</v>
      </c>
      <c r="D34" s="1">
        <v>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9AC84-1191-442A-84DB-266F97E44D9C}">
  <dimension ref="C4:I34"/>
  <sheetViews>
    <sheetView topLeftCell="D1" workbookViewId="0">
      <selection activeCell="AA23" sqref="AA23"/>
    </sheetView>
  </sheetViews>
  <sheetFormatPr defaultRowHeight="14.4" x14ac:dyDescent="0.3"/>
  <sheetData>
    <row r="4" spans="3:9" x14ac:dyDescent="0.3">
      <c r="C4" s="7"/>
      <c r="D4" s="5" t="s">
        <v>1</v>
      </c>
    </row>
    <row r="5" spans="3:9" x14ac:dyDescent="0.3">
      <c r="C5" s="5">
        <v>1</v>
      </c>
      <c r="D5" s="1">
        <v>29</v>
      </c>
      <c r="G5" s="11" t="s">
        <v>3</v>
      </c>
      <c r="H5" s="12"/>
      <c r="I5" s="13"/>
    </row>
    <row r="6" spans="3:9" x14ac:dyDescent="0.3">
      <c r="C6" s="5">
        <v>2</v>
      </c>
      <c r="D6" s="1">
        <v>27</v>
      </c>
      <c r="G6" s="14" t="s">
        <v>4</v>
      </c>
      <c r="H6" s="15"/>
      <c r="I6" s="8">
        <f>AVERAGE(D5:D34)</f>
        <v>14.033333333333333</v>
      </c>
    </row>
    <row r="7" spans="3:9" x14ac:dyDescent="0.3">
      <c r="C7" s="5">
        <v>3</v>
      </c>
      <c r="D7" s="1">
        <v>24</v>
      </c>
      <c r="G7" s="14" t="s">
        <v>5</v>
      </c>
      <c r="H7" s="15"/>
      <c r="I7" s="8">
        <f>MODE(D5:D34)</f>
        <v>12</v>
      </c>
    </row>
    <row r="8" spans="3:9" x14ac:dyDescent="0.3">
      <c r="C8" s="5">
        <v>4</v>
      </c>
      <c r="D8" s="1">
        <v>21</v>
      </c>
      <c r="G8" s="14" t="s">
        <v>6</v>
      </c>
      <c r="H8" s="15"/>
      <c r="I8" s="8">
        <f>MEDIAN(D5:D34)</f>
        <v>12</v>
      </c>
    </row>
    <row r="9" spans="3:9" x14ac:dyDescent="0.3">
      <c r="C9" s="5">
        <v>5</v>
      </c>
      <c r="D9" s="1">
        <v>21</v>
      </c>
      <c r="G9" s="14" t="s">
        <v>7</v>
      </c>
      <c r="H9" s="15"/>
      <c r="I9" s="8">
        <f>GEOMEAN(D5:D34)</f>
        <v>12.843377390054693</v>
      </c>
    </row>
    <row r="10" spans="3:9" x14ac:dyDescent="0.3">
      <c r="C10" s="5">
        <v>6</v>
      </c>
      <c r="D10" s="1">
        <v>20</v>
      </c>
      <c r="G10" s="14" t="s">
        <v>8</v>
      </c>
      <c r="H10" s="15"/>
      <c r="I10" s="8">
        <f>HARMEAN(D5:D34)</f>
        <v>11.809106363966231</v>
      </c>
    </row>
    <row r="11" spans="3:9" x14ac:dyDescent="0.3">
      <c r="C11" s="5">
        <v>7</v>
      </c>
      <c r="D11" s="1">
        <v>19</v>
      </c>
      <c r="G11" s="14" t="s">
        <v>9</v>
      </c>
      <c r="H11" s="15"/>
      <c r="I11" s="8">
        <f>MIN(D5:D34)</f>
        <v>7</v>
      </c>
    </row>
    <row r="12" spans="3:9" x14ac:dyDescent="0.3">
      <c r="C12" s="5">
        <v>8</v>
      </c>
      <c r="D12" s="1">
        <v>19</v>
      </c>
      <c r="G12" s="16" t="s">
        <v>10</v>
      </c>
      <c r="H12" s="17"/>
      <c r="I12" s="9">
        <f>MAX(D5:D34)</f>
        <v>29</v>
      </c>
    </row>
    <row r="13" spans="3:9" x14ac:dyDescent="0.3">
      <c r="C13" s="5">
        <v>9</v>
      </c>
      <c r="D13" s="1">
        <v>18</v>
      </c>
    </row>
    <row r="14" spans="3:9" x14ac:dyDescent="0.3">
      <c r="C14" s="5">
        <v>10</v>
      </c>
      <c r="D14" s="1">
        <v>16</v>
      </c>
    </row>
    <row r="15" spans="3:9" x14ac:dyDescent="0.3">
      <c r="C15" s="5">
        <v>11</v>
      </c>
      <c r="D15" s="1">
        <v>15</v>
      </c>
    </row>
    <row r="16" spans="3:9" x14ac:dyDescent="0.3">
      <c r="C16" s="5">
        <v>12</v>
      </c>
      <c r="D16" s="1">
        <v>15</v>
      </c>
      <c r="G16" s="11" t="s">
        <v>11</v>
      </c>
      <c r="H16" s="12"/>
      <c r="I16" s="13"/>
    </row>
    <row r="17" spans="3:9" x14ac:dyDescent="0.3">
      <c r="C17" s="5">
        <v>13</v>
      </c>
      <c r="D17" s="1">
        <v>14</v>
      </c>
      <c r="G17" s="14" t="s">
        <v>12</v>
      </c>
      <c r="H17" s="15"/>
      <c r="I17" s="8">
        <v>17</v>
      </c>
    </row>
    <row r="18" spans="3:9" x14ac:dyDescent="0.3">
      <c r="C18" s="5">
        <v>14</v>
      </c>
      <c r="D18" s="1">
        <v>13</v>
      </c>
      <c r="G18" s="14" t="s">
        <v>13</v>
      </c>
      <c r="H18" s="15"/>
      <c r="I18" s="8">
        <f>AVEDEV(D4:D34)</f>
        <v>5.04</v>
      </c>
    </row>
    <row r="19" spans="3:9" x14ac:dyDescent="0.3">
      <c r="C19" s="5">
        <v>15</v>
      </c>
      <c r="D19" s="1">
        <v>12</v>
      </c>
      <c r="G19" s="14" t="s">
        <v>14</v>
      </c>
      <c r="H19" s="15"/>
      <c r="I19" s="8">
        <f>VARP(D4:D34)</f>
        <v>36.632222222222225</v>
      </c>
    </row>
    <row r="20" spans="3:9" x14ac:dyDescent="0.3">
      <c r="C20" s="5">
        <v>16</v>
      </c>
      <c r="D20" s="1">
        <v>12</v>
      </c>
      <c r="G20" s="14" t="s">
        <v>15</v>
      </c>
      <c r="H20" s="15"/>
      <c r="I20" s="8">
        <f>STDEV(D4:D34)</f>
        <v>6.1559241628573176</v>
      </c>
    </row>
    <row r="21" spans="3:9" x14ac:dyDescent="0.3">
      <c r="C21" s="5">
        <v>17</v>
      </c>
      <c r="D21" s="1">
        <v>12</v>
      </c>
      <c r="G21" s="16" t="s">
        <v>16</v>
      </c>
      <c r="H21" s="17"/>
      <c r="I21" s="9">
        <v>0.43866450000000001</v>
      </c>
    </row>
    <row r="22" spans="3:9" x14ac:dyDescent="0.3">
      <c r="C22" s="5">
        <v>18</v>
      </c>
      <c r="D22" s="1">
        <v>12</v>
      </c>
    </row>
    <row r="23" spans="3:9" x14ac:dyDescent="0.3">
      <c r="C23" s="5">
        <v>19</v>
      </c>
      <c r="D23" s="1">
        <v>10</v>
      </c>
    </row>
    <row r="24" spans="3:9" x14ac:dyDescent="0.3">
      <c r="C24" s="5">
        <v>20</v>
      </c>
      <c r="D24" s="1">
        <v>10</v>
      </c>
    </row>
    <row r="25" spans="3:9" x14ac:dyDescent="0.3">
      <c r="C25" s="5">
        <v>21</v>
      </c>
      <c r="D25" s="1">
        <v>10</v>
      </c>
    </row>
    <row r="26" spans="3:9" x14ac:dyDescent="0.3">
      <c r="C26" s="5">
        <v>22</v>
      </c>
      <c r="D26" s="1">
        <v>10</v>
      </c>
    </row>
    <row r="27" spans="3:9" x14ac:dyDescent="0.3">
      <c r="C27" s="5">
        <v>23</v>
      </c>
      <c r="D27" s="1">
        <v>9</v>
      </c>
    </row>
    <row r="28" spans="3:9" x14ac:dyDescent="0.3">
      <c r="C28" s="5">
        <v>24</v>
      </c>
      <c r="D28" s="1">
        <v>9</v>
      </c>
    </row>
    <row r="29" spans="3:9" x14ac:dyDescent="0.3">
      <c r="C29" s="5">
        <v>25</v>
      </c>
      <c r="D29" s="1">
        <v>8</v>
      </c>
    </row>
    <row r="30" spans="3:9" x14ac:dyDescent="0.3">
      <c r="C30" s="5">
        <v>26</v>
      </c>
      <c r="D30" s="1">
        <v>8</v>
      </c>
    </row>
    <row r="31" spans="3:9" x14ac:dyDescent="0.3">
      <c r="C31" s="5">
        <v>27</v>
      </c>
      <c r="D31" s="1">
        <v>7</v>
      </c>
    </row>
    <row r="32" spans="3:9" x14ac:dyDescent="0.3">
      <c r="C32" s="5">
        <v>28</v>
      </c>
      <c r="D32" s="1">
        <v>7</v>
      </c>
    </row>
    <row r="33" spans="3:4" x14ac:dyDescent="0.3">
      <c r="C33" s="5">
        <v>29</v>
      </c>
      <c r="D33" s="1">
        <v>7</v>
      </c>
    </row>
    <row r="34" spans="3:4" x14ac:dyDescent="0.3">
      <c r="C34" s="5">
        <v>30</v>
      </c>
      <c r="D34" s="1">
        <v>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63E11-C8F1-4E5B-B766-18E6538918B6}">
  <dimension ref="C4:I34"/>
  <sheetViews>
    <sheetView workbookViewId="0">
      <selection activeCell="R25" sqref="R25"/>
    </sheetView>
  </sheetViews>
  <sheetFormatPr defaultRowHeight="14.4" x14ac:dyDescent="0.3"/>
  <sheetData>
    <row r="4" spans="3:9" x14ac:dyDescent="0.3">
      <c r="C4" s="1"/>
      <c r="D4" s="2" t="s">
        <v>0</v>
      </c>
      <c r="E4" s="2" t="s">
        <v>1</v>
      </c>
    </row>
    <row r="5" spans="3:9" x14ac:dyDescent="0.3">
      <c r="C5" s="2">
        <v>1</v>
      </c>
      <c r="D5" s="1">
        <v>20</v>
      </c>
      <c r="E5" s="1">
        <v>29</v>
      </c>
    </row>
    <row r="6" spans="3:9" x14ac:dyDescent="0.3">
      <c r="C6" s="2">
        <v>2</v>
      </c>
      <c r="D6" s="1">
        <v>22</v>
      </c>
      <c r="E6" s="1">
        <v>27</v>
      </c>
      <c r="G6" s="10" t="s">
        <v>19</v>
      </c>
      <c r="H6" s="10"/>
      <c r="I6">
        <f>PEARSON(D5:D34,E5:E34)</f>
        <v>0.95839820742145487</v>
      </c>
    </row>
    <row r="7" spans="3:9" x14ac:dyDescent="0.3">
      <c r="C7" s="2">
        <v>3</v>
      </c>
      <c r="D7" s="1">
        <v>16</v>
      </c>
      <c r="E7" s="1">
        <v>24</v>
      </c>
    </row>
    <row r="8" spans="3:9" x14ac:dyDescent="0.3">
      <c r="C8" s="2">
        <v>4</v>
      </c>
      <c r="D8" s="1">
        <v>15</v>
      </c>
      <c r="E8" s="1">
        <v>21</v>
      </c>
      <c r="G8" s="10" t="s">
        <v>20</v>
      </c>
      <c r="H8" s="10"/>
    </row>
    <row r="9" spans="3:9" x14ac:dyDescent="0.3">
      <c r="C9" s="2">
        <v>5</v>
      </c>
      <c r="D9" s="1">
        <v>18</v>
      </c>
      <c r="E9" s="1">
        <v>21</v>
      </c>
      <c r="G9" t="s">
        <v>21</v>
      </c>
    </row>
    <row r="10" spans="3:9" x14ac:dyDescent="0.3">
      <c r="C10" s="2">
        <v>6</v>
      </c>
      <c r="D10" s="1">
        <v>16</v>
      </c>
      <c r="E10" s="1">
        <v>20</v>
      </c>
      <c r="G10" t="s">
        <v>22</v>
      </c>
    </row>
    <row r="11" spans="3:9" x14ac:dyDescent="0.3">
      <c r="C11" s="2">
        <v>7</v>
      </c>
      <c r="D11" s="1">
        <v>13</v>
      </c>
      <c r="E11" s="1">
        <v>19</v>
      </c>
      <c r="G11" t="s">
        <v>23</v>
      </c>
    </row>
    <row r="12" spans="3:9" x14ac:dyDescent="0.3">
      <c r="C12" s="2">
        <v>8</v>
      </c>
      <c r="D12" s="1">
        <v>13</v>
      </c>
      <c r="E12" s="1">
        <v>19</v>
      </c>
    </row>
    <row r="13" spans="3:9" x14ac:dyDescent="0.3">
      <c r="C13" s="2">
        <v>9</v>
      </c>
      <c r="D13" s="1">
        <v>14</v>
      </c>
      <c r="E13" s="1">
        <v>18</v>
      </c>
      <c r="G13" t="s">
        <v>24</v>
      </c>
    </row>
    <row r="14" spans="3:9" x14ac:dyDescent="0.3">
      <c r="C14" s="2">
        <v>10</v>
      </c>
      <c r="D14" s="1">
        <v>15</v>
      </c>
      <c r="E14" s="1">
        <v>16</v>
      </c>
    </row>
    <row r="15" spans="3:9" x14ac:dyDescent="0.3">
      <c r="C15" s="2">
        <v>11</v>
      </c>
      <c r="D15" s="1">
        <v>14</v>
      </c>
      <c r="E15" s="1">
        <v>15</v>
      </c>
    </row>
    <row r="16" spans="3:9" x14ac:dyDescent="0.3">
      <c r="C16" s="2">
        <v>12</v>
      </c>
      <c r="D16" s="1">
        <v>12</v>
      </c>
      <c r="E16" s="1">
        <v>15</v>
      </c>
    </row>
    <row r="17" spans="3:5" x14ac:dyDescent="0.3">
      <c r="C17" s="2">
        <v>13</v>
      </c>
      <c r="D17" s="1">
        <v>11</v>
      </c>
      <c r="E17" s="1">
        <v>14</v>
      </c>
    </row>
    <row r="18" spans="3:5" x14ac:dyDescent="0.3">
      <c r="C18" s="2">
        <v>14</v>
      </c>
      <c r="D18" s="1">
        <v>11</v>
      </c>
      <c r="E18" s="1">
        <v>13</v>
      </c>
    </row>
    <row r="19" spans="3:5" x14ac:dyDescent="0.3">
      <c r="C19" s="2">
        <v>15</v>
      </c>
      <c r="D19" s="1">
        <v>11</v>
      </c>
      <c r="E19" s="1">
        <v>12</v>
      </c>
    </row>
    <row r="20" spans="3:5" x14ac:dyDescent="0.3">
      <c r="C20" s="2">
        <v>16</v>
      </c>
      <c r="D20" s="1">
        <v>11</v>
      </c>
      <c r="E20" s="1">
        <v>12</v>
      </c>
    </row>
    <row r="21" spans="3:5" x14ac:dyDescent="0.3">
      <c r="C21" s="2">
        <v>17</v>
      </c>
      <c r="D21" s="1">
        <v>10</v>
      </c>
      <c r="E21" s="1">
        <v>12</v>
      </c>
    </row>
    <row r="22" spans="3:5" x14ac:dyDescent="0.3">
      <c r="C22" s="2">
        <v>18</v>
      </c>
      <c r="D22" s="1">
        <v>9</v>
      </c>
      <c r="E22" s="1">
        <v>12</v>
      </c>
    </row>
    <row r="23" spans="3:5" x14ac:dyDescent="0.3">
      <c r="C23" s="2">
        <v>19</v>
      </c>
      <c r="D23" s="1">
        <v>10</v>
      </c>
      <c r="E23" s="1">
        <v>10</v>
      </c>
    </row>
    <row r="24" spans="3:5" x14ac:dyDescent="0.3">
      <c r="C24" s="2">
        <v>20</v>
      </c>
      <c r="D24" s="1">
        <v>9</v>
      </c>
      <c r="E24" s="1">
        <v>10</v>
      </c>
    </row>
    <row r="25" spans="3:5" x14ac:dyDescent="0.3">
      <c r="C25" s="2">
        <v>21</v>
      </c>
      <c r="D25" s="1">
        <v>10</v>
      </c>
      <c r="E25" s="1">
        <v>10</v>
      </c>
    </row>
    <row r="26" spans="3:5" x14ac:dyDescent="0.3">
      <c r="C26" s="2">
        <v>22</v>
      </c>
      <c r="D26" s="1">
        <v>8</v>
      </c>
      <c r="E26" s="1">
        <v>10</v>
      </c>
    </row>
    <row r="27" spans="3:5" x14ac:dyDescent="0.3">
      <c r="C27" s="2">
        <v>23</v>
      </c>
      <c r="D27" s="1">
        <v>8</v>
      </c>
      <c r="E27" s="1">
        <v>9</v>
      </c>
    </row>
    <row r="28" spans="3:5" x14ac:dyDescent="0.3">
      <c r="C28" s="2">
        <v>24</v>
      </c>
      <c r="D28" s="1">
        <v>8</v>
      </c>
      <c r="E28" s="1">
        <v>9</v>
      </c>
    </row>
    <row r="29" spans="3:5" x14ac:dyDescent="0.3">
      <c r="C29" s="2">
        <v>25</v>
      </c>
      <c r="D29" s="1">
        <v>8</v>
      </c>
      <c r="E29" s="1">
        <v>8</v>
      </c>
    </row>
    <row r="30" spans="3:5" x14ac:dyDescent="0.3">
      <c r="C30" s="2">
        <v>26</v>
      </c>
      <c r="D30" s="1">
        <v>8</v>
      </c>
      <c r="E30" s="1">
        <v>8</v>
      </c>
    </row>
    <row r="31" spans="3:5" x14ac:dyDescent="0.3">
      <c r="C31" s="2">
        <v>27</v>
      </c>
      <c r="D31" s="1">
        <v>6</v>
      </c>
      <c r="E31" s="1">
        <v>7</v>
      </c>
    </row>
    <row r="32" spans="3:5" x14ac:dyDescent="0.3">
      <c r="C32" s="2">
        <v>28</v>
      </c>
      <c r="D32" s="1">
        <v>7</v>
      </c>
      <c r="E32" s="1">
        <v>7</v>
      </c>
    </row>
    <row r="33" spans="3:5" x14ac:dyDescent="0.3">
      <c r="C33" s="2">
        <v>29</v>
      </c>
      <c r="D33" s="1">
        <v>6</v>
      </c>
      <c r="E33" s="1">
        <v>7</v>
      </c>
    </row>
    <row r="34" spans="3:5" x14ac:dyDescent="0.3">
      <c r="C34" s="2">
        <v>30</v>
      </c>
      <c r="D34" s="1">
        <v>5</v>
      </c>
      <c r="E34" s="1">
        <v>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1B83B-E36E-444A-BE9E-6C4E6F846641}">
  <dimension ref="B2:C19"/>
  <sheetViews>
    <sheetView tabSelected="1" workbookViewId="0">
      <selection activeCell="L22" sqref="L22"/>
    </sheetView>
  </sheetViews>
  <sheetFormatPr defaultRowHeight="14.4" x14ac:dyDescent="0.3"/>
  <sheetData>
    <row r="2" spans="2:3" x14ac:dyDescent="0.3">
      <c r="B2" s="10" t="s">
        <v>37</v>
      </c>
      <c r="C2" s="10"/>
    </row>
    <row r="4" spans="2:3" x14ac:dyDescent="0.3">
      <c r="B4" t="s">
        <v>42</v>
      </c>
    </row>
    <row r="5" spans="2:3" x14ac:dyDescent="0.3">
      <c r="B5" t="s">
        <v>48</v>
      </c>
    </row>
    <row r="6" spans="2:3" x14ac:dyDescent="0.3">
      <c r="B6" t="s">
        <v>55</v>
      </c>
    </row>
    <row r="7" spans="2:3" x14ac:dyDescent="0.3">
      <c r="B7" t="s">
        <v>49</v>
      </c>
    </row>
    <row r="8" spans="2:3" x14ac:dyDescent="0.3">
      <c r="B8" t="s">
        <v>43</v>
      </c>
    </row>
    <row r="9" spans="2:3" x14ac:dyDescent="0.3">
      <c r="B9" t="s">
        <v>50</v>
      </c>
    </row>
    <row r="10" spans="2:3" x14ac:dyDescent="0.3">
      <c r="B10" t="s">
        <v>42</v>
      </c>
    </row>
    <row r="11" spans="2:3" x14ac:dyDescent="0.3">
      <c r="B11" t="s">
        <v>51</v>
      </c>
    </row>
    <row r="12" spans="2:3" x14ac:dyDescent="0.3">
      <c r="B12" t="s">
        <v>52</v>
      </c>
    </row>
    <row r="13" spans="2:3" x14ac:dyDescent="0.3">
      <c r="B13" t="s">
        <v>46</v>
      </c>
    </row>
    <row r="14" spans="2:3" x14ac:dyDescent="0.3">
      <c r="B14" t="s">
        <v>47</v>
      </c>
    </row>
    <row r="15" spans="2:3" x14ac:dyDescent="0.3">
      <c r="B15" t="s">
        <v>53</v>
      </c>
    </row>
    <row r="16" spans="2:3" x14ac:dyDescent="0.3">
      <c r="B16" t="s">
        <v>56</v>
      </c>
    </row>
    <row r="17" spans="2:2" x14ac:dyDescent="0.3">
      <c r="B17" t="s">
        <v>57</v>
      </c>
    </row>
    <row r="18" spans="2:2" x14ac:dyDescent="0.3">
      <c r="B18" t="s">
        <v>58</v>
      </c>
    </row>
    <row r="19" spans="2:2" x14ac:dyDescent="0.3">
      <c r="B19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Úvod 1</vt:lpstr>
      <vt:lpstr>O mne</vt:lpstr>
      <vt:lpstr>Úvod 2</vt:lpstr>
      <vt:lpstr>1. súbor</vt:lpstr>
      <vt:lpstr>2. súbor</vt:lpstr>
      <vt:lpstr>Korelácia</vt:lpstr>
      <vt:lpstr>Záver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Krištof</dc:creator>
  <cp:lastModifiedBy>Filip Krištof - Študent</cp:lastModifiedBy>
  <dcterms:created xsi:type="dcterms:W3CDTF">2024-02-06T17:17:20Z</dcterms:created>
  <dcterms:modified xsi:type="dcterms:W3CDTF">2024-02-12T19:37:23Z</dcterms:modified>
</cp:coreProperties>
</file>