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f3ab0e36b6a9fd93/Počítač/SABI/ŠKOLA/MAT/Štatistika/"/>
    </mc:Choice>
  </mc:AlternateContent>
  <xr:revisionPtr revIDLastSave="63" documentId="8_{6A9523EF-805D-4F50-A244-4D261AD9111B}" xr6:coauthVersionLast="47" xr6:coauthVersionMax="47" xr10:uidLastSave="{7C7BE271-9AEC-49FB-9A55-6073EEFC121E}"/>
  <bookViews>
    <workbookView xWindow="-120" yWindow="-120" windowWidth="20730" windowHeight="11160" activeTab="5" xr2:uid="{00000000-000D-0000-FFFF-FFFF00000000}"/>
  </bookViews>
  <sheets>
    <sheet name="Úvod" sheetId="9" r:id="rId1"/>
    <sheet name="O mne" sheetId="8" r:id="rId2"/>
    <sheet name="Údaje" sheetId="1" r:id="rId3"/>
    <sheet name="Súbor 1" sheetId="2" r:id="rId4"/>
    <sheet name="Súbor 2" sheetId="3" r:id="rId5"/>
    <sheet name="Korelácia" sheetId="4" r:id="rId6"/>
    <sheet name="Graf 1" sheetId="5" r:id="rId7"/>
    <sheet name="Graf 2" sheetId="6" r:id="rId8"/>
    <sheet name="Záver" sheetId="7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F3" i="2"/>
  <c r="F4" i="2"/>
  <c r="F5" i="2"/>
  <c r="F6" i="2"/>
  <c r="F7" i="2"/>
  <c r="F8" i="2"/>
  <c r="F9" i="2"/>
  <c r="F10" i="3"/>
  <c r="F9" i="3"/>
  <c r="F8" i="3"/>
  <c r="I7" i="3"/>
  <c r="F7" i="3"/>
  <c r="I6" i="3"/>
  <c r="F6" i="3"/>
  <c r="I5" i="3"/>
  <c r="F5" i="3"/>
  <c r="F4" i="3"/>
  <c r="I6" i="2"/>
  <c r="I5" i="2"/>
  <c r="I4" i="2"/>
</calcChain>
</file>

<file path=xl/sharedStrings.xml><?xml version="1.0" encoding="utf-8"?>
<sst xmlns="http://schemas.openxmlformats.org/spreadsheetml/2006/main" count="234" uniqueCount="115">
  <si>
    <t>Počet</t>
  </si>
  <si>
    <r>
      <t xml:space="preserve">Výška </t>
    </r>
    <r>
      <rPr>
        <sz val="11"/>
        <color theme="1"/>
        <rFont val="Calibri"/>
        <family val="2"/>
        <scheme val="minor"/>
      </rPr>
      <t>(cm)</t>
    </r>
  </si>
  <si>
    <r>
      <t xml:space="preserve">Čas </t>
    </r>
    <r>
      <rPr>
        <sz val="11"/>
        <color theme="1"/>
        <rFont val="Calibri"/>
        <family val="2"/>
        <scheme val="minor"/>
      </rPr>
      <t>(s)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</si>
  <si>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</si>
  <si>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</si>
  <si>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</si>
  <si>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</si>
  <si>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</si>
  <si>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</si>
  <si>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</si>
  <si>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</si>
  <si>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</si>
  <si>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</si>
  <si>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</si>
  <si>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</si>
  <si>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</si>
  <si>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</si>
  <si>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</si>
  <si>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</si>
  <si>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</si>
  <si>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</si>
  <si>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</si>
  <si>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</si>
  <si>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</si>
  <si>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</si>
  <si>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</si>
  <si>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</si>
  <si>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</si>
  <si>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</si>
  <si>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</si>
  <si>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</si>
  <si>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</si>
  <si>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</si>
  <si>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</si>
  <si>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CHARAKTERISTIKY POLOHY:</t>
  </si>
  <si>
    <t>Aritmetický priemer:</t>
  </si>
  <si>
    <t>Modus:</t>
  </si>
  <si>
    <t>Median:</t>
  </si>
  <si>
    <t>Geometrický priemer:</t>
  </si>
  <si>
    <t>Harmonický priemer:</t>
  </si>
  <si>
    <t>Minimalna hodnota:</t>
  </si>
  <si>
    <t>Maximalna hodnota:</t>
  </si>
  <si>
    <t>CHARAKTERISTIKY ROZPTÝLENIA:</t>
  </si>
  <si>
    <t>Priemerná absolútna odchýlka:</t>
  </si>
  <si>
    <t>Variačné rozpätie:</t>
  </si>
  <si>
    <t>Variačný koeficient:</t>
  </si>
  <si>
    <t>Smerodajná odchýlka:</t>
  </si>
  <si>
    <t>Rozptyl:</t>
  </si>
  <si>
    <t xml:space="preserve">Koeficient korelácie: </t>
  </si>
  <si>
    <t>Vyhodnotenie:</t>
  </si>
  <si>
    <t>ŠTATISTIKA - KOMPLEXNÁ ÚLOHA</t>
  </si>
  <si>
    <t>Sabína Babjárová</t>
  </si>
  <si>
    <t>2023/2024</t>
  </si>
  <si>
    <t>3.A</t>
  </si>
  <si>
    <t xml:space="preserve">Skúmanie závislosti medzi výškou atlétov a časom za aký prejdú určitú trať. </t>
  </si>
  <si>
    <t xml:space="preserve"> </t>
  </si>
  <si>
    <t>čím je atlét vyšší tým bude aj lepší so svojím časom.</t>
  </si>
  <si>
    <t>Výška</t>
  </si>
  <si>
    <t>Početnosť</t>
  </si>
  <si>
    <t>Čas</t>
  </si>
  <si>
    <t>ab. hod. =</t>
  </si>
  <si>
    <t>NEZÁVISLOSŤ</t>
  </si>
  <si>
    <t>Fázy práce:</t>
  </si>
  <si>
    <t>Téma:</t>
  </si>
  <si>
    <t>Trieda:</t>
  </si>
  <si>
    <t>Šk. rok:</t>
  </si>
  <si>
    <t>Meno:</t>
  </si>
  <si>
    <t>Hypotéza:</t>
  </si>
  <si>
    <t>1. Výber témy</t>
  </si>
  <si>
    <t>2. Vyslovenie hypotézy</t>
  </si>
  <si>
    <t xml:space="preserve">3. Zhromažďovanie a vyhodnotenie získaných údajov </t>
  </si>
  <si>
    <t>4. Štatistické a grafické spracovanie súboru 1</t>
  </si>
  <si>
    <t>5. Štatistické a grafické spracovanie súboru 2</t>
  </si>
  <si>
    <t>6. Určenie koeficientu korelácie medzi súbormi</t>
  </si>
  <si>
    <t>7. Vyslovenie záveru</t>
  </si>
  <si>
    <t>8. Vyhodnotenie štatistiky</t>
  </si>
  <si>
    <t>ZHROMAŽĎOVANIE A VYHODNOTENIE ZÍSKANÝCH ÚDAJOV</t>
  </si>
  <si>
    <t>ŠTATISTICKÉ A GRAFICKÉ SPRACOVANIE SÚBORU 1</t>
  </si>
  <si>
    <t>ŠTATISTICKÉ A GRAFICKÉ SPRACOVANIE SÚBORU 2</t>
  </si>
  <si>
    <t xml:space="preserve">URČENIE KOEFICIENTU KORELÁCIE MEDZI SÚBORMI </t>
  </si>
  <si>
    <t>GRAFY SÚBORU 1</t>
  </si>
  <si>
    <t>GRAFY SÚBORU 2</t>
  </si>
  <si>
    <t>ZÁVER</t>
  </si>
  <si>
    <r>
      <rPr>
        <b/>
        <i/>
        <sz val="12"/>
        <color theme="1"/>
        <rFont val="Calibri"/>
        <family val="2"/>
        <scheme val="minor"/>
      </rPr>
      <t>POPIS:</t>
    </r>
    <r>
      <rPr>
        <sz val="12"/>
        <color theme="1"/>
        <rFont val="Calibri"/>
        <family val="2"/>
        <scheme val="minor"/>
      </rPr>
      <t xml:space="preserve"> Túto závislosť som sa rozhodla sledovať, lebo často sledujem so svojou rodinou atletiku a taktiež, aby som zistila, čí platí, že</t>
    </r>
  </si>
  <si>
    <t>V tejto štatistike som zisťovala, či výška atlétov závisí od ich času za aký prebehnú určitú trať.</t>
  </si>
  <si>
    <t>Túto tému som si zvolila z dôvodu mojej záľuby v atletike a z mojej myšlienky, že čím je atlét vyšší tým bude mať lepší čas.</t>
  </si>
  <si>
    <t>Po analýze tejto štatistiky som dospela k výsledku, ktorý mi dokázal, že výška má minimálny, skoro až žiadny vplyv na lepšiu výkonnosť atlétov alebo ich čas.</t>
  </si>
  <si>
    <t>Čakala som, že dôjdem k tomuto výsledku, keďže už počas získavania údajov som si všimla, že niektorí vyšší atléti boli vo výsledkoch veľmi pozadu.</t>
  </si>
  <si>
    <t>Poukazuje to na to, že je rozdiel medzi fyzickou charakteristikou človeka a športovým výkonom.</t>
  </si>
  <si>
    <t>To znamená, že je oveľa viac iných faktorov, ktoré majú vplyv na to za aký čas zabehnú atléti trať.</t>
  </si>
  <si>
    <t>Tieto faktory môžu byť napríklad kondícia, tréningový režim, genetika a dokonca aj psychologické faktory.</t>
  </si>
  <si>
    <t>Avšak na lepšie pochopenie tejto problematiky by bolo potrebné hlbšie preskúmať túto štatistiku.</t>
  </si>
  <si>
    <t>Taktiež je potrebné brať do úvahy každý aspekt okolo toho.</t>
  </si>
  <si>
    <t>Nebolo by to presné zohľadňovať len výšku človeka.</t>
  </si>
  <si>
    <t xml:space="preserve">Avšak, tento výsledok by taktiež nemal byť interpretovaný ako dôkaz o úplnej neexistencii vzťahu medzi výškou a behom. </t>
  </si>
  <si>
    <t>Čo som si všimla je, že najlepší čas nemal ani najvyšší človek.</t>
  </si>
  <si>
    <t>Skôr ako podnet, tak na ako som už spomínala ďalšie prieskumy a premýšľanie.</t>
  </si>
  <si>
    <t>Časy všetkých atlétov v tej kategórií sa taktiež líšia len stotinami.</t>
  </si>
  <si>
    <t>Vždy som si myslela, že výška bude mať vplyv na ich čas, ale asi som sa mýlila.</t>
  </si>
  <si>
    <t>Asi je to tým, že som nikdy nesledovala výkony atlétov takto hlbšie.</t>
  </si>
  <si>
    <t>Ďalším hľadaním vysvetlenia by mohlo byť aj v úvahách o špecifickom type trate.</t>
  </si>
  <si>
    <t>Keďže niektoré štúdie naznačujú, že výška môže byť významnejším faktorom v disciplínach s vysokým svalovým zaťažením.</t>
  </si>
  <si>
    <t>Na iných typoch trás alebo podmienok sa môžu uplatňovať iné faktory.</t>
  </si>
  <si>
    <t>Nie je to jasné, lebo máme nie len krátke a dlhé trate, ale ja trate s prekážkami, kde potrebujeme väčšiu výkonnosť a dávame veľké bremeno na svaly.</t>
  </si>
  <si>
    <t>Takže ako som už povedala je tam veľa faktorov, ktoré sa nedajú prehliadnuť.</t>
  </si>
  <si>
    <t>V budúcnosti, keď budem pozerať atletiku by som si to rada lepšie pozrela.</t>
  </si>
  <si>
    <t>Na záver by som povedala, že táto téma je celkom ťažká, čo sa týka len takého všeobecného prieskumu.</t>
  </si>
  <si>
    <t>Treba pochopiť, že faktory, ktoré ovplyvňujú atlétov sa môžu individuálne vždy meniť.</t>
  </si>
  <si>
    <t>Ale výsledky tejto štatistiky nám otvárajú cestu k ich lepšiemu pochopeniu.</t>
  </si>
  <si>
    <t>JA</t>
  </si>
  <si>
    <t>Veľmi rada športujem a trávim čas so svojou rodinou. Mám mačku a psa, s ktorými rada chodím von. Keď mám voľno rada trávim tento čas so svojími kamarátkami, ale</t>
  </si>
  <si>
    <t>niekedy radšej ostanem doma a pozriem si film alebo si zahrajem hru. Taktieť sa rada venujem maľovaniu a čítaniu.</t>
  </si>
  <si>
    <t xml:space="preserve">Teraz mi nič nenapadá čo by som nemala rada ako činnosť, ale keď ide o jedlo, tak napríklad nemám rada príliš sladké jedlá. Taktiež nemám veľmi rada hmyz. A nemám rada úplné ticho </t>
  </si>
  <si>
    <t>doma čo sa týka rušna - vždy mám radšej keď vonku hučia autá a iné prostriedky.</t>
  </si>
  <si>
    <t>Čím je atlét vyšší, tým bude jeho čas nižší (lepší).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</si>
</sst>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/>
    <xf numFmtId="0" fontId="3" fillId="8" borderId="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" fillId="6" borderId="0" xfId="5"/>
    <xf numFmtId="0" fontId="2" fillId="4" borderId="0" xfId="3"/>
    <xf numFmtId="0" fontId="2" fillId="2" borderId="0" xfId="1"/>
    <xf numFmtId="0" fontId="6" fillId="3" borderId="0" xfId="2" applyFont="1"/>
    <xf numFmtId="0" fontId="6" fillId="2" borderId="0" xfId="1" applyFont="1"/>
    <xf numFmtId="0" fontId="6" fillId="4" borderId="0" xfId="3" applyFont="1"/>
    <xf numFmtId="0" fontId="6" fillId="6" borderId="0" xfId="5" applyFont="1"/>
    <xf numFmtId="0" fontId="6" fillId="11" borderId="8" xfId="7" applyFont="1" applyBorder="1"/>
    <xf numFmtId="0" fontId="1" fillId="12" borderId="8" xfId="8" applyBorder="1" applyAlignment="1">
      <alignment horizontal="center"/>
    </xf>
    <xf numFmtId="0" fontId="1" fillId="12" borderId="8" xfId="8" applyBorder="1" applyAlignment="1">
      <alignment horizontal="center" vertical="center" wrapText="1"/>
    </xf>
    <xf numFmtId="0" fontId="2" fillId="7" borderId="0" xfId="6" applyAlignment="1">
      <alignment horizontal="center"/>
    </xf>
    <xf numFmtId="0" fontId="2" fillId="2" borderId="0" xfId="1" applyAlignment="1">
      <alignment horizontal="center"/>
    </xf>
    <xf numFmtId="0" fontId="2" fillId="5" borderId="0" xfId="4" applyAlignment="1">
      <alignment horizontal="center"/>
    </xf>
    <xf numFmtId="0" fontId="6" fillId="0" borderId="0" xfId="0" applyFont="1"/>
    <xf numFmtId="0" fontId="9" fillId="13" borderId="0" xfId="0" applyFont="1" applyFill="1"/>
    <xf numFmtId="0" fontId="0" fillId="13" borderId="0" xfId="0" applyFill="1"/>
    <xf numFmtId="0" fontId="10" fillId="0" borderId="0" xfId="0" applyFont="1" applyFill="1"/>
    <xf numFmtId="0" fontId="10" fillId="0" borderId="0" xfId="0" applyFont="1"/>
    <xf numFmtId="0" fontId="11" fillId="14" borderId="0" xfId="0" applyFont="1" applyFill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0" fillId="14" borderId="0" xfId="0" applyFont="1" applyFill="1" applyAlignment="1">
      <alignment horizontal="center"/>
    </xf>
  </cellXfs>
  <cellStyles count="9">
    <cellStyle name="40 % - zvýraznenie3" xfId="8" builtinId="39"/>
    <cellStyle name="40 % - zvýraznenie5" xfId="3" builtinId="47"/>
    <cellStyle name="40 % - zvýraznenie6" xfId="5" builtinId="51"/>
    <cellStyle name="60 % - zvýraznenie2" xfId="1" builtinId="36"/>
    <cellStyle name="60 % - zvýraznenie4" xfId="2" builtinId="44"/>
    <cellStyle name="60 % - zvýraznenie5" xfId="4" builtinId="48"/>
    <cellStyle name="60 % - zvýraznenie6" xfId="6" builtinId="52"/>
    <cellStyle name="Normálna" xfId="0" builtinId="0"/>
    <cellStyle name="Zvýraznenie3" xfId="7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6-4826-874E-ECA4516520D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268656"/>
        <c:axId val="834828320"/>
      </c:barChart>
      <c:catAx>
        <c:axId val="8332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4828320"/>
        <c:crosses val="autoZero"/>
        <c:auto val="1"/>
        <c:lblAlgn val="ctr"/>
        <c:lblOffset val="100"/>
        <c:noMultiLvlLbl val="0"/>
      </c:catAx>
      <c:valAx>
        <c:axId val="8348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Absolutná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A-4B2B-BD83-AF26BE307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268656"/>
        <c:axId val="834828320"/>
      </c:barChart>
      <c:catAx>
        <c:axId val="8332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4828320"/>
        <c:crosses val="autoZero"/>
        <c:auto val="1"/>
        <c:lblAlgn val="ctr"/>
        <c:lblOffset val="100"/>
        <c:noMultiLvlLbl val="0"/>
      </c:catAx>
      <c:valAx>
        <c:axId val="8348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Absolutná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75-463C-A700-DF7E4D985D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75-463C-A700-DF7E4D985D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75-463C-A700-DF7E4D985D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75-463C-A700-DF7E4D985D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75-463C-A700-DF7E4D985D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75-463C-A700-DF7E4D985D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75-463C-A700-DF7E4D985D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75-463C-A700-DF7E4D985D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875-463C-A700-DF7E4D985D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875-463C-A700-DF7E4D985D9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875-463C-A700-DF7E4D985D9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875-463C-A700-DF7E4D985D9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875-463C-A700-DF7E4D985D9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875-463C-A700-DF7E4D985D9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875-463C-A700-DF7E4D985D9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875-463C-A700-DF7E4D985D9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875-463C-A700-DF7E4D985D9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875-463C-A700-DF7E4D985D9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875-463C-A700-DF7E4D985D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4875-463C-A700-DF7E4D985D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4-4FC3-AE9E-274800CC6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857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dropLines>
        <c:smooth val="0"/>
        <c:axId val="833268656"/>
        <c:axId val="834828320"/>
      </c:lineChart>
      <c:catAx>
        <c:axId val="8332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4828320"/>
        <c:crosses val="autoZero"/>
        <c:auto val="1"/>
        <c:lblAlgn val="ctr"/>
        <c:lblOffset val="100"/>
        <c:noMultiLvlLbl val="0"/>
      </c:catAx>
      <c:valAx>
        <c:axId val="8348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Absolutná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7-42A0-9C54-EFBCCCD7E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68656"/>
        <c:axId val="834828320"/>
      </c:lineChart>
      <c:catAx>
        <c:axId val="8332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4828320"/>
        <c:crosses val="autoZero"/>
        <c:auto val="1"/>
        <c:lblAlgn val="ctr"/>
        <c:lblOffset val="100"/>
        <c:noMultiLvlLbl val="0"/>
      </c:catAx>
      <c:valAx>
        <c:axId val="8348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Absolutná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</a:t>
            </a:r>
            <a:r>
              <a:rPr lang="sk-SK" baseline="0">
                <a:solidFill>
                  <a:schemeClr val="tx1"/>
                </a:solidFill>
              </a:rPr>
              <a:t> v sekundách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1-4C9D-8751-3E040768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6349392"/>
        <c:axId val="833046928"/>
      </c:barChart>
      <c:catAx>
        <c:axId val="9563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046928"/>
        <c:crosses val="autoZero"/>
        <c:auto val="1"/>
        <c:lblAlgn val="ctr"/>
        <c:lblOffset val="100"/>
        <c:noMultiLvlLbl val="0"/>
      </c:catAx>
      <c:valAx>
        <c:axId val="8330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Absolútna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 v sekundách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87-4582-9BCF-D9EF5A50C4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87-4582-9BCF-D9EF5A50C4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87-4582-9BCF-D9EF5A50C45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87-4582-9BCF-D9EF5A50C45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87-4582-9BCF-D9EF5A50C45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87-4582-9BCF-D9EF5A50C45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87-4582-9BCF-D9EF5A50C45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87-4582-9BCF-D9EF5A50C45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87-4582-9BCF-D9EF5A50C45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687-4582-9BCF-D9EF5A50C45C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687-4582-9BCF-D9EF5A50C45C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687-4582-9BCF-D9EF5A50C45C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7687-4582-9BCF-D9EF5A50C45C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7687-4582-9BCF-D9EF5A50C45C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7687-4582-9BCF-D9EF5A50C45C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7687-4582-9BCF-D9EF5A50C45C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7687-4582-9BCF-D9EF5A50C45C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7687-4582-9BCF-D9EF5A50C45C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8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7687-4582-9BCF-D9EF5A50C45C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7687-4582-9BCF-D9EF5A50C45C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8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7687-4582-9BCF-D9EF5A50C45C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7687-4582-9BCF-D9EF5A50C45C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8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7687-4582-9BCF-D9EF5A50C45C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7687-4582-9BCF-D9EF5A50C45C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87-4582-9BCF-D9EF5A50C45C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7687-4582-9BCF-D9EF5A50C45C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7687-4582-9BCF-D9EF5A50C45C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7687-4582-9BCF-D9EF5A50C45C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7687-4582-9BCF-D9EF5A50C4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7687-4582-9BCF-D9EF5A50C4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</a:t>
            </a:r>
            <a:r>
              <a:rPr lang="sk-SK" baseline="0">
                <a:solidFill>
                  <a:schemeClr val="tx1"/>
                </a:solidFill>
              </a:rPr>
              <a:t> v sekundách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7-40F8-AF5A-BD959FFE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dropLines>
        <c:smooth val="0"/>
        <c:axId val="956349392"/>
        <c:axId val="833046928"/>
      </c:lineChart>
      <c:catAx>
        <c:axId val="9563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046928"/>
        <c:crosses val="autoZero"/>
        <c:auto val="1"/>
        <c:lblAlgn val="ctr"/>
        <c:lblOffset val="100"/>
        <c:noMultiLvlLbl val="0"/>
      </c:catAx>
      <c:valAx>
        <c:axId val="8330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Absolútna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</a:t>
            </a:r>
            <a:r>
              <a:rPr lang="sk-SK" baseline="0">
                <a:solidFill>
                  <a:schemeClr val="tx1"/>
                </a:solidFill>
              </a:rPr>
              <a:t> v sekundách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5-4D38-B458-083884D5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349392"/>
        <c:axId val="833046928"/>
      </c:lineChart>
      <c:catAx>
        <c:axId val="9563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046928"/>
        <c:crosses val="autoZero"/>
        <c:auto val="1"/>
        <c:lblAlgn val="ctr"/>
        <c:lblOffset val="100"/>
        <c:noMultiLvlLbl val="0"/>
      </c:catAx>
      <c:valAx>
        <c:axId val="8330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Absolútna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E-4EE7-A9AB-3AF70C1010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2-495D-82F8-4880881F3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857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dropLines>
        <c:smooth val="0"/>
        <c:axId val="833268656"/>
        <c:axId val="834828320"/>
      </c:lineChart>
      <c:catAx>
        <c:axId val="8332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4828320"/>
        <c:crosses val="autoZero"/>
        <c:auto val="1"/>
        <c:lblAlgn val="ctr"/>
        <c:lblOffset val="100"/>
        <c:noMultiLvlLbl val="0"/>
      </c:catAx>
      <c:valAx>
        <c:axId val="8348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Absolutná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Výška v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'Súbor 1'!$L$3:$AD$3</c:f>
              <c:numCache>
                <c:formatCode>General</c:formatCode>
                <c:ptCount val="19"/>
                <c:pt idx="0">
                  <c:v>169</c:v>
                </c:pt>
                <c:pt idx="1">
                  <c:v>170</c:v>
                </c:pt>
                <c:pt idx="2">
                  <c:v>172</c:v>
                </c:pt>
                <c:pt idx="3">
                  <c:v>173</c:v>
                </c:pt>
                <c:pt idx="4">
                  <c:v>175</c:v>
                </c:pt>
                <c:pt idx="5">
                  <c:v>177</c:v>
                </c:pt>
                <c:pt idx="6">
                  <c:v>180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189</c:v>
                </c:pt>
                <c:pt idx="14">
                  <c:v>190</c:v>
                </c:pt>
                <c:pt idx="15">
                  <c:v>191</c:v>
                </c:pt>
                <c:pt idx="16">
                  <c:v>193</c:v>
                </c:pt>
                <c:pt idx="17">
                  <c:v>194</c:v>
                </c:pt>
                <c:pt idx="18">
                  <c:v>200</c:v>
                </c:pt>
              </c:numCache>
            </c:numRef>
          </c:cat>
          <c:val>
            <c:numRef>
              <c:f>'Súbor 1'!$L$4:$AD$4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3-4E2B-943D-748A058A8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68656"/>
        <c:axId val="834828320"/>
      </c:lineChart>
      <c:catAx>
        <c:axId val="8332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4828320"/>
        <c:crosses val="autoZero"/>
        <c:auto val="1"/>
        <c:lblAlgn val="ctr"/>
        <c:lblOffset val="100"/>
        <c:noMultiLvlLbl val="0"/>
      </c:catAx>
      <c:valAx>
        <c:axId val="8348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Absolutná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</a:t>
            </a:r>
            <a:r>
              <a:rPr lang="sk-SK" baseline="0">
                <a:solidFill>
                  <a:schemeClr val="tx1"/>
                </a:solidFill>
              </a:rPr>
              <a:t> v sekundách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1-41A8-B0D3-E25E506AF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6349392"/>
        <c:axId val="833046928"/>
      </c:barChart>
      <c:catAx>
        <c:axId val="9563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046928"/>
        <c:crosses val="autoZero"/>
        <c:auto val="1"/>
        <c:lblAlgn val="ctr"/>
        <c:lblOffset val="100"/>
        <c:noMultiLvlLbl val="0"/>
      </c:catAx>
      <c:valAx>
        <c:axId val="8330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Absolútna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 v sekundách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5B8-9099-BA5D6A1168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</a:t>
            </a:r>
            <a:r>
              <a:rPr lang="sk-SK" baseline="0">
                <a:solidFill>
                  <a:schemeClr val="tx1"/>
                </a:solidFill>
              </a:rPr>
              <a:t> v sekundách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8-491B-8D39-DCDF59075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349392"/>
        <c:axId val="833046928"/>
      </c:lineChart>
      <c:catAx>
        <c:axId val="9563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046928"/>
        <c:crosses val="autoZero"/>
        <c:auto val="1"/>
        <c:lblAlgn val="ctr"/>
        <c:lblOffset val="100"/>
        <c:noMultiLvlLbl val="0"/>
      </c:catAx>
      <c:valAx>
        <c:axId val="8330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Absolútna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Čas</a:t>
            </a:r>
            <a:r>
              <a:rPr lang="sk-SK" baseline="0">
                <a:solidFill>
                  <a:schemeClr val="tx1"/>
                </a:solidFill>
              </a:rPr>
              <a:t> v sekundách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'Súbor 2'!$L$4:$AN$4</c:f>
              <c:numCache>
                <c:formatCode>General</c:formatCode>
                <c:ptCount val="29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45.07</c:v>
                </c:pt>
                <c:pt idx="16">
                  <c:v>45.09</c:v>
                </c:pt>
                <c:pt idx="17">
                  <c:v>45.25</c:v>
                </c:pt>
                <c:pt idx="18">
                  <c:v>45.31</c:v>
                </c:pt>
                <c:pt idx="19">
                  <c:v>45.35</c:v>
                </c:pt>
                <c:pt idx="20">
                  <c:v>45.55</c:v>
                </c:pt>
                <c:pt idx="21">
                  <c:v>45.77</c:v>
                </c:pt>
                <c:pt idx="22">
                  <c:v>45.87</c:v>
                </c:pt>
                <c:pt idx="23">
                  <c:v>45.97</c:v>
                </c:pt>
                <c:pt idx="24">
                  <c:v>46.01</c:v>
                </c:pt>
                <c:pt idx="25">
                  <c:v>46.02</c:v>
                </c:pt>
                <c:pt idx="26">
                  <c:v>46.04</c:v>
                </c:pt>
                <c:pt idx="27">
                  <c:v>46.05</c:v>
                </c:pt>
                <c:pt idx="28">
                  <c:v>46.06</c:v>
                </c:pt>
              </c:numCache>
            </c:numRef>
          </c:cat>
          <c:val>
            <c:numRef>
              <c:f>'Súbor 2'!$L$5:$AN$5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A-48CA-862D-6671E52A8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dropLines>
        <c:smooth val="0"/>
        <c:axId val="956349392"/>
        <c:axId val="833046928"/>
      </c:lineChart>
      <c:catAx>
        <c:axId val="9563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3046928"/>
        <c:crosses val="autoZero"/>
        <c:auto val="1"/>
        <c:lblAlgn val="ctr"/>
        <c:lblOffset val="100"/>
        <c:noMultiLvlLbl val="0"/>
      </c:catAx>
      <c:valAx>
        <c:axId val="8330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Absolútna</a:t>
                </a:r>
                <a:r>
                  <a:rPr lang="sk-SK" baseline="0">
                    <a:solidFill>
                      <a:schemeClr val="tx1"/>
                    </a:solidFill>
                  </a:rPr>
                  <a:t> početnosť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Graf</a:t>
            </a:r>
            <a:r>
              <a:rPr lang="sk-SK" baseline="0">
                <a:solidFill>
                  <a:schemeClr val="tx1"/>
                </a:solidFill>
              </a:rPr>
              <a:t> korelácie</a:t>
            </a:r>
            <a:endParaRPr lang="sk-SK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Korelácia!$C$3:$C$33</c:f>
              <c:numCache>
                <c:formatCode>General</c:formatCode>
                <c:ptCount val="31"/>
                <c:pt idx="0">
                  <c:v>193</c:v>
                </c:pt>
                <c:pt idx="1">
                  <c:v>194</c:v>
                </c:pt>
                <c:pt idx="2">
                  <c:v>170</c:v>
                </c:pt>
                <c:pt idx="3">
                  <c:v>183</c:v>
                </c:pt>
                <c:pt idx="4">
                  <c:v>173</c:v>
                </c:pt>
                <c:pt idx="5">
                  <c:v>191</c:v>
                </c:pt>
                <c:pt idx="6">
                  <c:v>191</c:v>
                </c:pt>
                <c:pt idx="7">
                  <c:v>190</c:v>
                </c:pt>
                <c:pt idx="8">
                  <c:v>189</c:v>
                </c:pt>
                <c:pt idx="9">
                  <c:v>173</c:v>
                </c:pt>
                <c:pt idx="10">
                  <c:v>180</c:v>
                </c:pt>
                <c:pt idx="11">
                  <c:v>175</c:v>
                </c:pt>
                <c:pt idx="12">
                  <c:v>190</c:v>
                </c:pt>
                <c:pt idx="13">
                  <c:v>183</c:v>
                </c:pt>
                <c:pt idx="14">
                  <c:v>181</c:v>
                </c:pt>
                <c:pt idx="15">
                  <c:v>200</c:v>
                </c:pt>
                <c:pt idx="16">
                  <c:v>183</c:v>
                </c:pt>
                <c:pt idx="17">
                  <c:v>190</c:v>
                </c:pt>
                <c:pt idx="18">
                  <c:v>182</c:v>
                </c:pt>
                <c:pt idx="19">
                  <c:v>187</c:v>
                </c:pt>
                <c:pt idx="20">
                  <c:v>185</c:v>
                </c:pt>
                <c:pt idx="21">
                  <c:v>190</c:v>
                </c:pt>
                <c:pt idx="22">
                  <c:v>180</c:v>
                </c:pt>
                <c:pt idx="23">
                  <c:v>188</c:v>
                </c:pt>
                <c:pt idx="24">
                  <c:v>180</c:v>
                </c:pt>
                <c:pt idx="25">
                  <c:v>169</c:v>
                </c:pt>
                <c:pt idx="26">
                  <c:v>177</c:v>
                </c:pt>
                <c:pt idx="27">
                  <c:v>180</c:v>
                </c:pt>
                <c:pt idx="28">
                  <c:v>188</c:v>
                </c:pt>
                <c:pt idx="29">
                  <c:v>172</c:v>
                </c:pt>
                <c:pt idx="30">
                  <c:v>185</c:v>
                </c:pt>
              </c:numCache>
            </c:numRef>
          </c:xVal>
          <c:yVal>
            <c:numRef>
              <c:f>Korelácia!$D$3:$D$33</c:f>
              <c:numCache>
                <c:formatCode>General</c:formatCode>
                <c:ptCount val="31"/>
                <c:pt idx="0">
                  <c:v>43.74</c:v>
                </c:pt>
                <c:pt idx="1">
                  <c:v>43.91</c:v>
                </c:pt>
                <c:pt idx="2">
                  <c:v>44.03</c:v>
                </c:pt>
                <c:pt idx="3">
                  <c:v>44.08</c:v>
                </c:pt>
                <c:pt idx="4">
                  <c:v>44.13</c:v>
                </c:pt>
                <c:pt idx="5">
                  <c:v>44.22</c:v>
                </c:pt>
                <c:pt idx="6">
                  <c:v>44.3</c:v>
                </c:pt>
                <c:pt idx="7">
                  <c:v>44.49</c:v>
                </c:pt>
                <c:pt idx="8">
                  <c:v>44.54</c:v>
                </c:pt>
                <c:pt idx="9">
                  <c:v>44.77</c:v>
                </c:pt>
                <c:pt idx="10">
                  <c:v>44.84</c:v>
                </c:pt>
                <c:pt idx="11">
                  <c:v>44.9</c:v>
                </c:pt>
                <c:pt idx="12">
                  <c:v>44.96</c:v>
                </c:pt>
                <c:pt idx="13">
                  <c:v>45.02</c:v>
                </c:pt>
                <c:pt idx="14">
                  <c:v>45.05</c:v>
                </c:pt>
                <c:pt idx="15">
                  <c:v>45.05</c:v>
                </c:pt>
                <c:pt idx="16">
                  <c:v>45.07</c:v>
                </c:pt>
                <c:pt idx="17">
                  <c:v>45.09</c:v>
                </c:pt>
                <c:pt idx="18">
                  <c:v>45.25</c:v>
                </c:pt>
                <c:pt idx="19">
                  <c:v>45.31</c:v>
                </c:pt>
                <c:pt idx="20">
                  <c:v>45.35</c:v>
                </c:pt>
                <c:pt idx="21">
                  <c:v>45.55</c:v>
                </c:pt>
                <c:pt idx="22">
                  <c:v>45.77</c:v>
                </c:pt>
                <c:pt idx="23">
                  <c:v>45.87</c:v>
                </c:pt>
                <c:pt idx="24">
                  <c:v>45.97</c:v>
                </c:pt>
                <c:pt idx="25">
                  <c:v>46.01</c:v>
                </c:pt>
                <c:pt idx="26">
                  <c:v>46.01</c:v>
                </c:pt>
                <c:pt idx="27">
                  <c:v>46.02</c:v>
                </c:pt>
                <c:pt idx="28">
                  <c:v>46.04</c:v>
                </c:pt>
                <c:pt idx="29">
                  <c:v>46.05</c:v>
                </c:pt>
                <c:pt idx="30">
                  <c:v>46.06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B6-44C7-BABE-F21E1FD1F64D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956346032"/>
        <c:axId val="838175200"/>
      </c:scatterChart>
      <c:valAx>
        <c:axId val="95634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Výška</a:t>
                </a:r>
                <a:r>
                  <a:rPr lang="sk-SK" baseline="0">
                    <a:solidFill>
                      <a:schemeClr val="tx1"/>
                    </a:solidFill>
                  </a:rPr>
                  <a:t> v centimetroch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8175200"/>
        <c:crosses val="autoZero"/>
        <c:crossBetween val="midCat"/>
      </c:valAx>
      <c:valAx>
        <c:axId val="8381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/>
                    </a:solidFill>
                  </a:rPr>
                  <a:t>Čas</a:t>
                </a:r>
                <a:r>
                  <a:rPr lang="sk-SK" baseline="0">
                    <a:solidFill>
                      <a:schemeClr val="tx1"/>
                    </a:solidFill>
                  </a:rPr>
                  <a:t> v sekundách</a:t>
                </a:r>
                <a:endParaRPr lang="sk-SK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6346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3848</xdr:colOff>
      <xdr:row>10</xdr:row>
      <xdr:rowOff>9044</xdr:rowOff>
    </xdr:from>
    <xdr:to>
      <xdr:col>7</xdr:col>
      <xdr:colOff>1468196</xdr:colOff>
      <xdr:row>23</xdr:row>
      <xdr:rowOff>125653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08AF63C-532F-EC76-7C9D-0F88E597F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1500908</xdr:colOff>
      <xdr:row>10</xdr:row>
      <xdr:rowOff>9622</xdr:rowOff>
    </xdr:from>
    <xdr:to>
      <xdr:col>14</xdr:col>
      <xdr:colOff>203969</xdr:colOff>
      <xdr:row>23</xdr:row>
      <xdr:rowOff>126231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04AB414-9400-4913-9EE5-1668B15AD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9622</xdr:colOff>
      <xdr:row>23</xdr:row>
      <xdr:rowOff>163560</xdr:rowOff>
    </xdr:from>
    <xdr:to>
      <xdr:col>7</xdr:col>
      <xdr:colOff>1473970</xdr:colOff>
      <xdr:row>37</xdr:row>
      <xdr:rowOff>116608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758D1B3E-B1CE-4691-BCFD-3DE4E6E25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1500908</xdr:colOff>
      <xdr:row>23</xdr:row>
      <xdr:rowOff>163560</xdr:rowOff>
    </xdr:from>
    <xdr:to>
      <xdr:col>14</xdr:col>
      <xdr:colOff>203969</xdr:colOff>
      <xdr:row>37</xdr:row>
      <xdr:rowOff>116608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DEBE6B9-6F58-46C2-99B8-BA61C6E0D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4762</xdr:rowOff>
    </xdr:from>
    <xdr:to>
      <xdr:col>7</xdr:col>
      <xdr:colOff>1419225</xdr:colOff>
      <xdr:row>24</xdr:row>
      <xdr:rowOff>147637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4B7579D-2D2B-FA5A-490E-203E482F0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1466850</xdr:colOff>
      <xdr:row>11</xdr:row>
      <xdr:rowOff>0</xdr:rowOff>
    </xdr:from>
    <xdr:to>
      <xdr:col>14</xdr:col>
      <xdr:colOff>19050</xdr:colOff>
      <xdr:row>24</xdr:row>
      <xdr:rowOff>142875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56EB89F-73A4-4A14-A76C-29DEDFA38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1466850</xdr:colOff>
      <xdr:row>24</xdr:row>
      <xdr:rowOff>180975</xdr:rowOff>
    </xdr:from>
    <xdr:to>
      <xdr:col>14</xdr:col>
      <xdr:colOff>19050</xdr:colOff>
      <xdr:row>38</xdr:row>
      <xdr:rowOff>171450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8658AB9-748C-4C24-8FD3-987643696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24</xdr:row>
      <xdr:rowOff>171450</xdr:rowOff>
    </xdr:from>
    <xdr:to>
      <xdr:col>7</xdr:col>
      <xdr:colOff>1419225</xdr:colOff>
      <xdr:row>38</xdr:row>
      <xdr:rowOff>161925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FC78684-B598-440E-B420-B3C70F883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7</xdr:row>
      <xdr:rowOff>4762</xdr:rowOff>
    </xdr:from>
    <xdr:to>
      <xdr:col>14</xdr:col>
      <xdr:colOff>180975</xdr:colOff>
      <xdr:row>23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8C4E17-ED62-7B4D-F9CB-06F13C6E12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315607</xdr:colOff>
      <xdr:row>15</xdr:row>
      <xdr:rowOff>184459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07C8CD5-418D-4767-8BAE-CBBEB2EDC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371475</xdr:colOff>
      <xdr:row>2</xdr:row>
      <xdr:rowOff>28575</xdr:rowOff>
    </xdr:from>
    <xdr:to>
      <xdr:col>16</xdr:col>
      <xdr:colOff>108455</xdr:colOff>
      <xdr:row>16</xdr:row>
      <xdr:rowOff>22534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30C2474-5023-4D25-A52A-5728CD18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</xdr:row>
      <xdr:rowOff>57150</xdr:rowOff>
    </xdr:from>
    <xdr:to>
      <xdr:col>8</xdr:col>
      <xdr:colOff>315607</xdr:colOff>
      <xdr:row>30</xdr:row>
      <xdr:rowOff>83266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50ABC50-4C25-4A85-99F8-9D2DD13E3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361950</xdr:colOff>
      <xdr:row>16</xdr:row>
      <xdr:rowOff>66675</xdr:rowOff>
    </xdr:from>
    <xdr:to>
      <xdr:col>16</xdr:col>
      <xdr:colOff>98930</xdr:colOff>
      <xdr:row>30</xdr:row>
      <xdr:rowOff>92791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D152E36-59CF-443B-BB3C-3592B7D63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8</xdr:col>
      <xdr:colOff>314191</xdr:colOff>
      <xdr:row>16</xdr:row>
      <xdr:rowOff>101421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BE8E57-CA2C-4E82-99DC-38222FAB4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2</xdr:row>
      <xdr:rowOff>9525</xdr:rowOff>
    </xdr:from>
    <xdr:to>
      <xdr:col>16</xdr:col>
      <xdr:colOff>1609</xdr:colOff>
      <xdr:row>16</xdr:row>
      <xdr:rowOff>101421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02CEB8A-0ECF-4E0A-8F53-913FB40E2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16</xdr:row>
      <xdr:rowOff>123825</xdr:rowOff>
    </xdr:from>
    <xdr:to>
      <xdr:col>8</xdr:col>
      <xdr:colOff>314191</xdr:colOff>
      <xdr:row>31</xdr:row>
      <xdr:rowOff>6977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4A999A6-9204-45A4-B5F8-97EE1DDC5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352425</xdr:colOff>
      <xdr:row>16</xdr:row>
      <xdr:rowOff>123825</xdr:rowOff>
    </xdr:from>
    <xdr:to>
      <xdr:col>16</xdr:col>
      <xdr:colOff>11134</xdr:colOff>
      <xdr:row>31</xdr:row>
      <xdr:rowOff>6977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AA6FA5A8-FB2A-4684-8926-A0F9649E9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2A3034-28E6-4AE3-8109-40B27005AA37}" name="Tabuľka1" displayName="Tabuľka1" ref="B2:D33" totalsRowShown="0">
  <autoFilter ref="B2:D33" xr:uid="{E22A3034-28E6-4AE3-8109-40B27005AA37}"/>
  <tableColumns count="3">
    <tableColumn id="1" xr3:uid="{8B4473E3-EA47-4CFC-87C8-BA08E4F16AE5}" name="Počet"/>
    <tableColumn id="2" xr3:uid="{9F5568AC-D781-4DB2-B22E-1710AC2C3369}" name="Výška (cm)"/>
    <tableColumn id="3" xr3:uid="{76022BFF-5ED0-4332-B5A5-E9672B4410C2}" name="Čas (s)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ABF868-FBFB-4A60-A4BA-CD23FED2DCB9}" name="Tabuľka13" displayName="Tabuľka13" ref="B2:D33" totalsRowShown="0">
  <autoFilter ref="B2:D33" xr:uid="{49ABF868-FBFB-4A60-A4BA-CD23FED2DCB9}"/>
  <tableColumns count="3">
    <tableColumn id="1" xr3:uid="{3C6451AA-F33E-4048-9137-7D0BCB1490B1}" name="Počet"/>
    <tableColumn id="2" xr3:uid="{88417D05-1D60-4746-B58D-1AD3F298BE03}" name="Výška (cm)"/>
    <tableColumn id="3" xr3:uid="{41501608-D284-4EF7-BE01-DA93146CFCB0}" name="Čas (s)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6541-BA6B-45D3-A8A8-1ADB1CD18AFA}">
  <dimension ref="C2:L20"/>
  <sheetViews>
    <sheetView workbookViewId="0">
      <selection activeCell="D19" sqref="D19"/>
    </sheetView>
  </sheetViews>
  <sheetFormatPr defaultRowHeight="15" x14ac:dyDescent="0.25"/>
  <cols>
    <col min="3" max="3" width="11.85546875" customWidth="1"/>
    <col min="4" max="4" width="23.85546875" customWidth="1"/>
    <col min="12" max="12" width="7.140625" customWidth="1"/>
  </cols>
  <sheetData>
    <row r="2" spans="3:12" ht="21" x14ac:dyDescent="0.35">
      <c r="H2" s="27" t="s">
        <v>50</v>
      </c>
      <c r="I2" s="28"/>
      <c r="J2" s="28"/>
      <c r="K2" s="28"/>
      <c r="L2" s="28"/>
    </row>
    <row r="5" spans="3:12" x14ac:dyDescent="0.25">
      <c r="C5" s="26" t="s">
        <v>66</v>
      </c>
      <c r="D5" t="s">
        <v>51</v>
      </c>
    </row>
    <row r="6" spans="3:12" x14ac:dyDescent="0.25">
      <c r="C6" s="26" t="s">
        <v>65</v>
      </c>
      <c r="D6" t="s">
        <v>52</v>
      </c>
    </row>
    <row r="7" spans="3:12" x14ac:dyDescent="0.25">
      <c r="C7" s="26" t="s">
        <v>64</v>
      </c>
      <c r="D7" t="s">
        <v>53</v>
      </c>
    </row>
    <row r="8" spans="3:12" x14ac:dyDescent="0.25">
      <c r="C8" s="26"/>
    </row>
    <row r="9" spans="3:12" x14ac:dyDescent="0.25">
      <c r="C9" s="26" t="s">
        <v>63</v>
      </c>
      <c r="D9" t="s">
        <v>54</v>
      </c>
    </row>
    <row r="10" spans="3:12" x14ac:dyDescent="0.25">
      <c r="C10" s="26" t="s">
        <v>62</v>
      </c>
      <c r="D10" t="s">
        <v>68</v>
      </c>
    </row>
    <row r="11" spans="3:12" x14ac:dyDescent="0.25">
      <c r="C11" s="26"/>
      <c r="D11" t="s">
        <v>69</v>
      </c>
    </row>
    <row r="12" spans="3:12" x14ac:dyDescent="0.25">
      <c r="C12" s="26"/>
      <c r="D12" t="s">
        <v>70</v>
      </c>
    </row>
    <row r="13" spans="3:12" x14ac:dyDescent="0.25">
      <c r="C13" s="26"/>
      <c r="D13" t="s">
        <v>71</v>
      </c>
    </row>
    <row r="14" spans="3:12" x14ac:dyDescent="0.25">
      <c r="C14" s="26"/>
      <c r="D14" t="s">
        <v>72</v>
      </c>
    </row>
    <row r="15" spans="3:12" x14ac:dyDescent="0.25">
      <c r="C15" s="26"/>
      <c r="D15" t="s">
        <v>73</v>
      </c>
    </row>
    <row r="16" spans="3:12" x14ac:dyDescent="0.25">
      <c r="C16" s="26"/>
      <c r="D16" t="s">
        <v>74</v>
      </c>
    </row>
    <row r="17" spans="3:4" x14ac:dyDescent="0.25">
      <c r="C17" s="26"/>
      <c r="D17" t="s">
        <v>75</v>
      </c>
    </row>
    <row r="18" spans="3:4" x14ac:dyDescent="0.25">
      <c r="C18" s="26"/>
    </row>
    <row r="19" spans="3:4" x14ac:dyDescent="0.25">
      <c r="C19" s="26" t="s">
        <v>67</v>
      </c>
      <c r="D19" t="s">
        <v>114</v>
      </c>
    </row>
    <row r="20" spans="3:4" x14ac:dyDescent="0.25">
      <c r="C2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11D1-3F95-450E-9A80-7745433681EA}">
  <dimension ref="C1:J7"/>
  <sheetViews>
    <sheetView workbookViewId="0">
      <selection activeCell="C7" sqref="C7"/>
    </sheetView>
  </sheetViews>
  <sheetFormatPr defaultRowHeight="15" x14ac:dyDescent="0.25"/>
  <sheetData>
    <row r="1" spans="3:10" x14ac:dyDescent="0.25">
      <c r="J1" s="34" t="s">
        <v>109</v>
      </c>
    </row>
    <row r="4" spans="3:10" x14ac:dyDescent="0.25">
      <c r="C4" t="s">
        <v>110</v>
      </c>
    </row>
    <row r="5" spans="3:10" x14ac:dyDescent="0.25">
      <c r="C5" t="s">
        <v>111</v>
      </c>
    </row>
    <row r="6" spans="3:10" x14ac:dyDescent="0.25">
      <c r="C6" t="s">
        <v>112</v>
      </c>
    </row>
    <row r="7" spans="3:10" x14ac:dyDescent="0.25">
      <c r="C7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33"/>
  <sheetViews>
    <sheetView workbookViewId="0">
      <selection activeCell="H15" sqref="H15"/>
    </sheetView>
  </sheetViews>
  <sheetFormatPr defaultRowHeight="15" x14ac:dyDescent="0.25"/>
  <cols>
    <col min="2" max="2" width="9.5703125" customWidth="1"/>
    <col min="3" max="3" width="12" customWidth="1"/>
    <col min="4" max="4" width="11.5703125" customWidth="1"/>
    <col min="6" max="6" width="9.42578125" customWidth="1"/>
    <col min="8" max="8" width="9" customWidth="1"/>
  </cols>
  <sheetData>
    <row r="1" spans="2:35" ht="15.75" thickBot="1" x14ac:dyDescent="0.3">
      <c r="H1" s="29" t="s">
        <v>76</v>
      </c>
    </row>
    <row r="2" spans="2:35" ht="15.75" thickBot="1" x14ac:dyDescent="0.3">
      <c r="B2" s="1" t="s">
        <v>0</v>
      </c>
      <c r="C2" s="3" t="s">
        <v>1</v>
      </c>
      <c r="D2" s="3" t="s">
        <v>2</v>
      </c>
    </row>
    <row r="3" spans="2:35" ht="16.5" thickBot="1" x14ac:dyDescent="0.3">
      <c r="B3" s="4" t="s">
        <v>3</v>
      </c>
      <c r="C3" s="5">
        <v>193</v>
      </c>
      <c r="D3" s="5">
        <v>43.74</v>
      </c>
      <c r="F3" s="6" t="s">
        <v>83</v>
      </c>
    </row>
    <row r="4" spans="2:35" ht="15.75" thickBot="1" x14ac:dyDescent="0.3">
      <c r="B4" s="4" t="s">
        <v>4</v>
      </c>
      <c r="C4" s="5">
        <v>194</v>
      </c>
      <c r="D4" s="5">
        <v>43.91</v>
      </c>
      <c r="G4" t="s">
        <v>56</v>
      </c>
      <c r="L4" t="s">
        <v>55</v>
      </c>
    </row>
    <row r="5" spans="2:35" ht="15.75" thickBot="1" x14ac:dyDescent="0.3">
      <c r="B5" s="4" t="s">
        <v>5</v>
      </c>
      <c r="C5" s="5">
        <v>170</v>
      </c>
      <c r="D5" s="5">
        <v>44.03</v>
      </c>
    </row>
    <row r="6" spans="2:35" ht="15.75" thickBot="1" x14ac:dyDescent="0.3">
      <c r="B6" s="4" t="s">
        <v>6</v>
      </c>
      <c r="C6" s="5">
        <v>183</v>
      </c>
      <c r="D6" s="5">
        <v>44.08</v>
      </c>
    </row>
    <row r="7" spans="2:35" ht="16.5" thickTop="1" thickBot="1" x14ac:dyDescent="0.3">
      <c r="B7" s="4" t="s">
        <v>7</v>
      </c>
      <c r="C7" s="5">
        <v>173</v>
      </c>
      <c r="D7" s="5">
        <v>44.13</v>
      </c>
      <c r="F7" s="20" t="s">
        <v>57</v>
      </c>
      <c r="G7" s="21">
        <v>169</v>
      </c>
      <c r="H7" s="21">
        <v>170</v>
      </c>
      <c r="I7" s="21">
        <v>172</v>
      </c>
      <c r="J7" s="21">
        <v>173</v>
      </c>
      <c r="K7" s="21">
        <v>175</v>
      </c>
      <c r="L7" s="21">
        <v>177</v>
      </c>
      <c r="M7" s="21">
        <v>180</v>
      </c>
      <c r="N7" s="21">
        <v>181</v>
      </c>
      <c r="O7" s="21">
        <v>182</v>
      </c>
      <c r="P7" s="21">
        <v>183</v>
      </c>
      <c r="Q7" s="21">
        <v>185</v>
      </c>
      <c r="R7" s="21">
        <v>187</v>
      </c>
      <c r="S7" s="21">
        <v>188</v>
      </c>
      <c r="T7" s="21">
        <v>189</v>
      </c>
      <c r="U7" s="21">
        <v>190</v>
      </c>
      <c r="V7" s="21">
        <v>191</v>
      </c>
      <c r="W7" s="21">
        <v>193</v>
      </c>
      <c r="X7" s="21">
        <v>194</v>
      </c>
      <c r="Y7" s="21">
        <v>200</v>
      </c>
    </row>
    <row r="8" spans="2:35" ht="16.5" thickTop="1" thickBot="1" x14ac:dyDescent="0.3">
      <c r="B8" s="4" t="s">
        <v>8</v>
      </c>
      <c r="C8" s="5">
        <v>191</v>
      </c>
      <c r="D8" s="5">
        <v>44.22</v>
      </c>
      <c r="F8" s="20" t="s">
        <v>58</v>
      </c>
      <c r="G8" s="21">
        <v>1</v>
      </c>
      <c r="H8" s="21">
        <v>1</v>
      </c>
      <c r="I8" s="21">
        <v>1</v>
      </c>
      <c r="J8" s="21">
        <v>2</v>
      </c>
      <c r="K8" s="21">
        <v>1</v>
      </c>
      <c r="L8" s="21">
        <v>1</v>
      </c>
      <c r="M8" s="21">
        <v>4</v>
      </c>
      <c r="N8" s="21">
        <v>1</v>
      </c>
      <c r="O8" s="21">
        <v>1</v>
      </c>
      <c r="P8" s="21">
        <v>3</v>
      </c>
      <c r="Q8" s="21">
        <v>2</v>
      </c>
      <c r="R8" s="21">
        <v>1</v>
      </c>
      <c r="S8" s="21">
        <v>2</v>
      </c>
      <c r="T8" s="21">
        <v>1</v>
      </c>
      <c r="U8" s="21">
        <v>4</v>
      </c>
      <c r="V8" s="21">
        <v>2</v>
      </c>
      <c r="W8" s="21">
        <v>1</v>
      </c>
      <c r="X8" s="21">
        <v>1</v>
      </c>
      <c r="Y8" s="21">
        <v>1</v>
      </c>
    </row>
    <row r="9" spans="2:35" ht="15.75" thickBot="1" x14ac:dyDescent="0.3">
      <c r="B9" s="4" t="s">
        <v>9</v>
      </c>
      <c r="C9" s="5">
        <v>191</v>
      </c>
      <c r="D9" s="5">
        <v>44.3</v>
      </c>
    </row>
    <row r="10" spans="2:35" ht="16.5" thickTop="1" thickBot="1" x14ac:dyDescent="0.3">
      <c r="B10" s="4" t="s">
        <v>10</v>
      </c>
      <c r="C10" s="5">
        <v>190</v>
      </c>
      <c r="D10" s="5">
        <v>44.49</v>
      </c>
      <c r="F10" s="20" t="s">
        <v>59</v>
      </c>
      <c r="G10" s="22">
        <v>43.74</v>
      </c>
      <c r="H10" s="22">
        <v>43.91</v>
      </c>
      <c r="I10" s="22">
        <v>44.03</v>
      </c>
      <c r="J10" s="22">
        <v>44.08</v>
      </c>
      <c r="K10" s="22">
        <v>44.13</v>
      </c>
      <c r="L10" s="22">
        <v>44.22</v>
      </c>
      <c r="M10" s="22">
        <v>44.3</v>
      </c>
      <c r="N10" s="22">
        <v>44.49</v>
      </c>
      <c r="O10" s="22">
        <v>44.54</v>
      </c>
      <c r="P10" s="22">
        <v>44.77</v>
      </c>
      <c r="Q10" s="22">
        <v>44.84</v>
      </c>
      <c r="R10" s="22">
        <v>44.9</v>
      </c>
      <c r="S10" s="22">
        <v>44.96</v>
      </c>
      <c r="T10" s="22">
        <v>45.02</v>
      </c>
      <c r="U10" s="22">
        <v>45.05</v>
      </c>
      <c r="V10" s="22">
        <v>45.07</v>
      </c>
      <c r="W10" s="22">
        <v>45.09</v>
      </c>
      <c r="X10" s="22">
        <v>45.25</v>
      </c>
      <c r="Y10" s="22">
        <v>45.31</v>
      </c>
      <c r="Z10" s="22">
        <v>45.35</v>
      </c>
      <c r="AA10" s="22">
        <v>45.55</v>
      </c>
      <c r="AB10" s="22">
        <v>45.77</v>
      </c>
      <c r="AC10" s="22">
        <v>45.87</v>
      </c>
      <c r="AD10" s="22">
        <v>45.97</v>
      </c>
      <c r="AE10" s="22">
        <v>46.01</v>
      </c>
      <c r="AF10" s="22">
        <v>46.02</v>
      </c>
      <c r="AG10" s="22">
        <v>46.04</v>
      </c>
      <c r="AH10" s="22">
        <v>46.05</v>
      </c>
      <c r="AI10" s="22">
        <v>46.06</v>
      </c>
    </row>
    <row r="11" spans="2:35" ht="16.5" thickTop="1" thickBot="1" x14ac:dyDescent="0.3">
      <c r="B11" s="4" t="s">
        <v>11</v>
      </c>
      <c r="C11" s="5">
        <v>189</v>
      </c>
      <c r="D11" s="5">
        <v>44.54</v>
      </c>
      <c r="F11" s="20" t="s">
        <v>58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21">
        <v>1</v>
      </c>
      <c r="P11" s="21">
        <v>1</v>
      </c>
      <c r="Q11" s="21">
        <v>1</v>
      </c>
      <c r="R11" s="21">
        <v>1</v>
      </c>
      <c r="S11" s="21">
        <v>1</v>
      </c>
      <c r="T11" s="21">
        <v>1</v>
      </c>
      <c r="U11" s="21">
        <v>2</v>
      </c>
      <c r="V11" s="21">
        <v>1</v>
      </c>
      <c r="W11" s="21">
        <v>1</v>
      </c>
      <c r="X11" s="21">
        <v>1</v>
      </c>
      <c r="Y11" s="21">
        <v>1</v>
      </c>
      <c r="Z11" s="21">
        <v>1</v>
      </c>
      <c r="AA11" s="21">
        <v>1</v>
      </c>
      <c r="AB11" s="21">
        <v>1</v>
      </c>
      <c r="AC11" s="21">
        <v>1</v>
      </c>
      <c r="AD11" s="21">
        <v>1</v>
      </c>
      <c r="AE11" s="21">
        <v>2</v>
      </c>
      <c r="AF11" s="21">
        <v>1</v>
      </c>
      <c r="AG11" s="21">
        <v>1</v>
      </c>
      <c r="AH11" s="21">
        <v>1</v>
      </c>
      <c r="AI11" s="21">
        <v>1</v>
      </c>
    </row>
    <row r="12" spans="2:35" ht="15.75" thickBot="1" x14ac:dyDescent="0.3">
      <c r="B12" s="4" t="s">
        <v>12</v>
      </c>
      <c r="C12" s="5">
        <v>173</v>
      </c>
      <c r="D12" s="5">
        <v>44.77</v>
      </c>
    </row>
    <row r="13" spans="2:35" ht="15.75" thickBot="1" x14ac:dyDescent="0.3">
      <c r="B13" s="4" t="s">
        <v>13</v>
      </c>
      <c r="C13" s="5">
        <v>180</v>
      </c>
      <c r="D13" s="5">
        <v>44.84</v>
      </c>
    </row>
    <row r="14" spans="2:35" ht="15.75" thickBot="1" x14ac:dyDescent="0.3">
      <c r="B14" s="4" t="s">
        <v>14</v>
      </c>
      <c r="C14" s="5">
        <v>175</v>
      </c>
      <c r="D14" s="5">
        <v>44.9</v>
      </c>
    </row>
    <row r="15" spans="2:35" ht="15.75" thickBot="1" x14ac:dyDescent="0.3">
      <c r="B15" s="4" t="s">
        <v>15</v>
      </c>
      <c r="C15" s="5">
        <v>190</v>
      </c>
      <c r="D15" s="5">
        <v>44.96</v>
      </c>
    </row>
    <row r="16" spans="2:35" ht="15.75" thickBot="1" x14ac:dyDescent="0.3">
      <c r="B16" s="4" t="s">
        <v>16</v>
      </c>
      <c r="C16" s="5">
        <v>183</v>
      </c>
      <c r="D16" s="5">
        <v>45.02</v>
      </c>
    </row>
    <row r="17" spans="2:4" ht="15.75" thickBot="1" x14ac:dyDescent="0.3">
      <c r="B17" s="4" t="s">
        <v>17</v>
      </c>
      <c r="C17" s="5">
        <v>181</v>
      </c>
      <c r="D17" s="5">
        <v>45.05</v>
      </c>
    </row>
    <row r="18" spans="2:4" ht="15.75" thickBot="1" x14ac:dyDescent="0.3">
      <c r="B18" s="4" t="s">
        <v>18</v>
      </c>
      <c r="C18" s="5">
        <v>200</v>
      </c>
      <c r="D18" s="5">
        <v>45.05</v>
      </c>
    </row>
    <row r="19" spans="2:4" ht="15.75" thickBot="1" x14ac:dyDescent="0.3">
      <c r="B19" s="4" t="s">
        <v>19</v>
      </c>
      <c r="C19" s="5">
        <v>183</v>
      </c>
      <c r="D19" s="5">
        <v>45.07</v>
      </c>
    </row>
    <row r="20" spans="2:4" ht="15.75" thickBot="1" x14ac:dyDescent="0.3">
      <c r="B20" s="4" t="s">
        <v>20</v>
      </c>
      <c r="C20" s="5">
        <v>190</v>
      </c>
      <c r="D20" s="5">
        <v>45.09</v>
      </c>
    </row>
    <row r="21" spans="2:4" ht="15.75" thickBot="1" x14ac:dyDescent="0.3">
      <c r="B21" s="4" t="s">
        <v>21</v>
      </c>
      <c r="C21" s="5">
        <v>182</v>
      </c>
      <c r="D21" s="5">
        <v>45.25</v>
      </c>
    </row>
    <row r="22" spans="2:4" ht="15.75" thickBot="1" x14ac:dyDescent="0.3">
      <c r="B22" s="4" t="s">
        <v>22</v>
      </c>
      <c r="C22" s="5">
        <v>187</v>
      </c>
      <c r="D22" s="5">
        <v>45.31</v>
      </c>
    </row>
    <row r="23" spans="2:4" ht="15.75" thickBot="1" x14ac:dyDescent="0.3">
      <c r="B23" s="4" t="s">
        <v>23</v>
      </c>
      <c r="C23" s="5">
        <v>185</v>
      </c>
      <c r="D23" s="5">
        <v>45.35</v>
      </c>
    </row>
    <row r="24" spans="2:4" ht="15.75" thickBot="1" x14ac:dyDescent="0.3">
      <c r="B24" s="4" t="s">
        <v>24</v>
      </c>
      <c r="C24" s="5">
        <v>190</v>
      </c>
      <c r="D24" s="5">
        <v>45.55</v>
      </c>
    </row>
    <row r="25" spans="2:4" ht="15.75" thickBot="1" x14ac:dyDescent="0.3">
      <c r="B25" s="4" t="s">
        <v>25</v>
      </c>
      <c r="C25" s="5">
        <v>180</v>
      </c>
      <c r="D25" s="5">
        <v>45.77</v>
      </c>
    </row>
    <row r="26" spans="2:4" ht="15.75" thickBot="1" x14ac:dyDescent="0.3">
      <c r="B26" s="4" t="s">
        <v>26</v>
      </c>
      <c r="C26" s="5">
        <v>188</v>
      </c>
      <c r="D26" s="5">
        <v>45.87</v>
      </c>
    </row>
    <row r="27" spans="2:4" ht="15.75" thickBot="1" x14ac:dyDescent="0.3">
      <c r="B27" s="4" t="s">
        <v>27</v>
      </c>
      <c r="C27" s="5">
        <v>180</v>
      </c>
      <c r="D27" s="5">
        <v>45.97</v>
      </c>
    </row>
    <row r="28" spans="2:4" ht="15.75" thickBot="1" x14ac:dyDescent="0.3">
      <c r="B28" s="4" t="s">
        <v>28</v>
      </c>
      <c r="C28" s="5">
        <v>169</v>
      </c>
      <c r="D28" s="5">
        <v>46.01</v>
      </c>
    </row>
    <row r="29" spans="2:4" ht="15.75" thickBot="1" x14ac:dyDescent="0.3">
      <c r="B29" s="4" t="s">
        <v>29</v>
      </c>
      <c r="C29" s="5">
        <v>177</v>
      </c>
      <c r="D29" s="5">
        <v>46.01</v>
      </c>
    </row>
    <row r="30" spans="2:4" ht="15.75" thickBot="1" x14ac:dyDescent="0.3">
      <c r="B30" s="4" t="s">
        <v>30</v>
      </c>
      <c r="C30" s="5">
        <v>180</v>
      </c>
      <c r="D30" s="5">
        <v>46.02</v>
      </c>
    </row>
    <row r="31" spans="2:4" ht="15.75" thickBot="1" x14ac:dyDescent="0.3">
      <c r="B31" s="4" t="s">
        <v>31</v>
      </c>
      <c r="C31" s="5">
        <v>188</v>
      </c>
      <c r="D31" s="5">
        <v>46.04</v>
      </c>
    </row>
    <row r="32" spans="2:4" ht="15.75" thickBot="1" x14ac:dyDescent="0.3">
      <c r="B32" s="4" t="s">
        <v>32</v>
      </c>
      <c r="C32" s="5">
        <v>172</v>
      </c>
      <c r="D32" s="5">
        <v>46.05</v>
      </c>
    </row>
    <row r="33" spans="2:4" ht="15.75" thickBot="1" x14ac:dyDescent="0.3">
      <c r="B33" s="4" t="s">
        <v>33</v>
      </c>
      <c r="C33" s="5">
        <v>185</v>
      </c>
      <c r="D33" s="5">
        <v>46.06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276B-C633-41AA-952A-7CE41E9F6792}">
  <dimension ref="B1:AD33"/>
  <sheetViews>
    <sheetView zoomScale="73" workbookViewId="0">
      <selection activeCell="R14" sqref="R14"/>
    </sheetView>
  </sheetViews>
  <sheetFormatPr defaultRowHeight="15" x14ac:dyDescent="0.25"/>
  <cols>
    <col min="3" max="3" width="12.42578125" customWidth="1"/>
    <col min="5" max="5" width="25.28515625" customWidth="1"/>
    <col min="6" max="6" width="12.28515625" customWidth="1"/>
    <col min="8" max="8" width="30.28515625" customWidth="1"/>
    <col min="11" max="11" width="10.5703125" customWidth="1"/>
    <col min="12" max="19" width="9.7109375" customWidth="1"/>
    <col min="20" max="30" width="10.7109375" customWidth="1"/>
  </cols>
  <sheetData>
    <row r="1" spans="2:30" ht="15" customHeight="1" thickBot="1" x14ac:dyDescent="0.3">
      <c r="K1" s="30" t="s">
        <v>77</v>
      </c>
    </row>
    <row r="2" spans="2:30" ht="21.75" customHeight="1" thickBot="1" x14ac:dyDescent="0.3">
      <c r="B2" s="7" t="s">
        <v>0</v>
      </c>
      <c r="C2" s="8" t="s">
        <v>1</v>
      </c>
      <c r="E2" s="18" t="s">
        <v>34</v>
      </c>
      <c r="H2" s="19" t="s">
        <v>42</v>
      </c>
      <c r="I2" s="2"/>
      <c r="J2" s="2"/>
    </row>
    <row r="3" spans="2:30" ht="16.5" thickTop="1" thickBot="1" x14ac:dyDescent="0.3">
      <c r="B3" s="9" t="s">
        <v>3</v>
      </c>
      <c r="C3" s="10">
        <v>193</v>
      </c>
      <c r="E3" s="14" t="s">
        <v>35</v>
      </c>
      <c r="F3" s="25">
        <f>AVERAGE(C3:C33)</f>
        <v>183.61290322580646</v>
      </c>
      <c r="H3" s="13" t="s">
        <v>44</v>
      </c>
      <c r="I3" s="23">
        <v>31</v>
      </c>
      <c r="K3" s="20" t="s">
        <v>57</v>
      </c>
      <c r="L3" s="21">
        <v>169</v>
      </c>
      <c r="M3" s="21">
        <v>170</v>
      </c>
      <c r="N3" s="21">
        <v>172</v>
      </c>
      <c r="O3" s="21">
        <v>173</v>
      </c>
      <c r="P3" s="21">
        <v>175</v>
      </c>
      <c r="Q3" s="21">
        <v>177</v>
      </c>
      <c r="R3" s="21">
        <v>180</v>
      </c>
      <c r="S3" s="21">
        <v>181</v>
      </c>
      <c r="T3" s="21">
        <v>182</v>
      </c>
      <c r="U3" s="21">
        <v>183</v>
      </c>
      <c r="V3" s="21">
        <v>185</v>
      </c>
      <c r="W3" s="21">
        <v>187</v>
      </c>
      <c r="X3" s="21">
        <v>188</v>
      </c>
      <c r="Y3" s="21">
        <v>189</v>
      </c>
      <c r="Z3" s="21">
        <v>190</v>
      </c>
      <c r="AA3" s="21">
        <v>191</v>
      </c>
      <c r="AB3" s="21">
        <v>193</v>
      </c>
      <c r="AC3" s="21">
        <v>194</v>
      </c>
      <c r="AD3" s="21">
        <v>200</v>
      </c>
    </row>
    <row r="4" spans="2:30" ht="16.5" thickTop="1" thickBot="1" x14ac:dyDescent="0.3">
      <c r="B4" s="11" t="s">
        <v>4</v>
      </c>
      <c r="C4" s="12">
        <v>194</v>
      </c>
      <c r="E4" s="14" t="s">
        <v>36</v>
      </c>
      <c r="F4" s="25">
        <f>_xlfn.MODE.SNGL(C3:C33)</f>
        <v>190</v>
      </c>
      <c r="H4" s="13" t="s">
        <v>43</v>
      </c>
      <c r="I4" s="23">
        <f>AVEDEV(C3:C33)</f>
        <v>6.2455775234131119</v>
      </c>
      <c r="K4" s="20" t="s">
        <v>58</v>
      </c>
      <c r="L4" s="21">
        <v>1</v>
      </c>
      <c r="M4" s="21">
        <v>1</v>
      </c>
      <c r="N4" s="21">
        <v>1</v>
      </c>
      <c r="O4" s="21">
        <v>2</v>
      </c>
      <c r="P4" s="21">
        <v>1</v>
      </c>
      <c r="Q4" s="21">
        <v>1</v>
      </c>
      <c r="R4" s="21">
        <v>4</v>
      </c>
      <c r="S4" s="21">
        <v>1</v>
      </c>
      <c r="T4" s="21">
        <v>1</v>
      </c>
      <c r="U4" s="21">
        <v>3</v>
      </c>
      <c r="V4" s="21">
        <v>2</v>
      </c>
      <c r="W4" s="21">
        <v>1</v>
      </c>
      <c r="X4" s="21">
        <v>2</v>
      </c>
      <c r="Y4" s="21">
        <v>1</v>
      </c>
      <c r="Z4" s="21">
        <v>4</v>
      </c>
      <c r="AA4" s="21">
        <v>2</v>
      </c>
      <c r="AB4" s="21">
        <v>1</v>
      </c>
      <c r="AC4" s="21">
        <v>1</v>
      </c>
      <c r="AD4" s="21">
        <v>1</v>
      </c>
    </row>
    <row r="5" spans="2:30" ht="15.75" thickBot="1" x14ac:dyDescent="0.3">
      <c r="B5" s="9" t="s">
        <v>5</v>
      </c>
      <c r="C5" s="10">
        <v>170</v>
      </c>
      <c r="E5" s="14" t="s">
        <v>37</v>
      </c>
      <c r="F5" s="25">
        <f>MEDIAN(C3:C33)</f>
        <v>183</v>
      </c>
      <c r="H5" s="13" t="s">
        <v>47</v>
      </c>
      <c r="I5" s="23">
        <f>_xlfn.VAR.P(C3:C33)</f>
        <v>56.753381893860521</v>
      </c>
    </row>
    <row r="6" spans="2:30" ht="15.75" thickBot="1" x14ac:dyDescent="0.3">
      <c r="B6" s="11" t="s">
        <v>6</v>
      </c>
      <c r="C6" s="12">
        <v>183</v>
      </c>
      <c r="E6" s="14" t="s">
        <v>38</v>
      </c>
      <c r="F6" s="25">
        <f>GEOMEAN(C3:C33)</f>
        <v>183.45741802084726</v>
      </c>
      <c r="H6" s="13" t="s">
        <v>46</v>
      </c>
      <c r="I6" s="23">
        <f>_xlfn.STDEV.P(C3:C33)</f>
        <v>7.533484047494925</v>
      </c>
    </row>
    <row r="7" spans="2:30" ht="15.75" thickBot="1" x14ac:dyDescent="0.3">
      <c r="B7" s="9" t="s">
        <v>7</v>
      </c>
      <c r="C7" s="10">
        <v>173</v>
      </c>
      <c r="E7" s="14" t="s">
        <v>39</v>
      </c>
      <c r="F7" s="25">
        <f>HARMEAN(C3:C33)</f>
        <v>183.30101182244519</v>
      </c>
      <c r="H7" s="13" t="s">
        <v>45</v>
      </c>
      <c r="I7" s="23">
        <v>4.1029999999999997E-2</v>
      </c>
    </row>
    <row r="8" spans="2:30" ht="15.75" thickBot="1" x14ac:dyDescent="0.3">
      <c r="B8" s="11" t="s">
        <v>8</v>
      </c>
      <c r="C8" s="12">
        <v>191</v>
      </c>
      <c r="E8" s="14" t="s">
        <v>40</v>
      </c>
      <c r="F8" s="25">
        <f>MIN(C3:C33)</f>
        <v>169</v>
      </c>
    </row>
    <row r="9" spans="2:30" ht="15.75" thickBot="1" x14ac:dyDescent="0.3">
      <c r="B9" s="9" t="s">
        <v>9</v>
      </c>
      <c r="C9" s="10">
        <v>191</v>
      </c>
      <c r="E9" s="14" t="s">
        <v>41</v>
      </c>
      <c r="F9" s="25">
        <f>MAX(C3:C33)</f>
        <v>200</v>
      </c>
    </row>
    <row r="10" spans="2:30" ht="15.75" thickBot="1" x14ac:dyDescent="0.3">
      <c r="B10" s="11" t="s">
        <v>10</v>
      </c>
      <c r="C10" s="12">
        <v>190</v>
      </c>
    </row>
    <row r="11" spans="2:30" ht="15.75" thickBot="1" x14ac:dyDescent="0.3">
      <c r="B11" s="9" t="s">
        <v>11</v>
      </c>
      <c r="C11" s="10">
        <v>189</v>
      </c>
    </row>
    <row r="12" spans="2:30" ht="15.75" thickBot="1" x14ac:dyDescent="0.3">
      <c r="B12" s="11" t="s">
        <v>12</v>
      </c>
      <c r="C12" s="12">
        <v>173</v>
      </c>
    </row>
    <row r="13" spans="2:30" ht="15.75" thickBot="1" x14ac:dyDescent="0.3">
      <c r="B13" s="9" t="s">
        <v>13</v>
      </c>
      <c r="C13" s="10">
        <v>180</v>
      </c>
    </row>
    <row r="14" spans="2:30" ht="15.75" thickBot="1" x14ac:dyDescent="0.3">
      <c r="B14" s="11" t="s">
        <v>14</v>
      </c>
      <c r="C14" s="12">
        <v>175</v>
      </c>
    </row>
    <row r="15" spans="2:30" ht="15.75" thickBot="1" x14ac:dyDescent="0.3">
      <c r="B15" s="9" t="s">
        <v>15</v>
      </c>
      <c r="C15" s="10">
        <v>190</v>
      </c>
    </row>
    <row r="16" spans="2:30" ht="15.75" thickBot="1" x14ac:dyDescent="0.3">
      <c r="B16" s="11" t="s">
        <v>16</v>
      </c>
      <c r="C16" s="12">
        <v>183</v>
      </c>
    </row>
    <row r="17" spans="2:3" ht="15.75" thickBot="1" x14ac:dyDescent="0.3">
      <c r="B17" s="9" t="s">
        <v>17</v>
      </c>
      <c r="C17" s="10">
        <v>181</v>
      </c>
    </row>
    <row r="18" spans="2:3" ht="15.75" thickBot="1" x14ac:dyDescent="0.3">
      <c r="B18" s="11" t="s">
        <v>18</v>
      </c>
      <c r="C18" s="12">
        <v>200</v>
      </c>
    </row>
    <row r="19" spans="2:3" ht="15.75" thickBot="1" x14ac:dyDescent="0.3">
      <c r="B19" s="9" t="s">
        <v>19</v>
      </c>
      <c r="C19" s="10">
        <v>183</v>
      </c>
    </row>
    <row r="20" spans="2:3" ht="15.75" thickBot="1" x14ac:dyDescent="0.3">
      <c r="B20" s="11" t="s">
        <v>20</v>
      </c>
      <c r="C20" s="12">
        <v>190</v>
      </c>
    </row>
    <row r="21" spans="2:3" ht="15.75" thickBot="1" x14ac:dyDescent="0.3">
      <c r="B21" s="9" t="s">
        <v>21</v>
      </c>
      <c r="C21" s="10">
        <v>182</v>
      </c>
    </row>
    <row r="22" spans="2:3" ht="15.75" thickBot="1" x14ac:dyDescent="0.3">
      <c r="B22" s="11" t="s">
        <v>22</v>
      </c>
      <c r="C22" s="12">
        <v>187</v>
      </c>
    </row>
    <row r="23" spans="2:3" ht="15.75" thickBot="1" x14ac:dyDescent="0.3">
      <c r="B23" s="9" t="s">
        <v>23</v>
      </c>
      <c r="C23" s="10">
        <v>185</v>
      </c>
    </row>
    <row r="24" spans="2:3" ht="15.75" thickBot="1" x14ac:dyDescent="0.3">
      <c r="B24" s="11" t="s">
        <v>24</v>
      </c>
      <c r="C24" s="12">
        <v>190</v>
      </c>
    </row>
    <row r="25" spans="2:3" ht="15.75" thickBot="1" x14ac:dyDescent="0.3">
      <c r="B25" s="9" t="s">
        <v>25</v>
      </c>
      <c r="C25" s="10">
        <v>180</v>
      </c>
    </row>
    <row r="26" spans="2:3" ht="15.75" thickBot="1" x14ac:dyDescent="0.3">
      <c r="B26" s="11" t="s">
        <v>26</v>
      </c>
      <c r="C26" s="12">
        <v>188</v>
      </c>
    </row>
    <row r="27" spans="2:3" ht="15.75" thickBot="1" x14ac:dyDescent="0.3">
      <c r="B27" s="9" t="s">
        <v>27</v>
      </c>
      <c r="C27" s="10">
        <v>180</v>
      </c>
    </row>
    <row r="28" spans="2:3" ht="15.75" thickBot="1" x14ac:dyDescent="0.3">
      <c r="B28" s="11" t="s">
        <v>28</v>
      </c>
      <c r="C28" s="12">
        <v>169</v>
      </c>
    </row>
    <row r="29" spans="2:3" ht="15.75" thickBot="1" x14ac:dyDescent="0.3">
      <c r="B29" s="9" t="s">
        <v>29</v>
      </c>
      <c r="C29" s="10">
        <v>177</v>
      </c>
    </row>
    <row r="30" spans="2:3" ht="15.75" thickBot="1" x14ac:dyDescent="0.3">
      <c r="B30" s="11" t="s">
        <v>30</v>
      </c>
      <c r="C30" s="12">
        <v>180</v>
      </c>
    </row>
    <row r="31" spans="2:3" ht="15.75" thickBot="1" x14ac:dyDescent="0.3">
      <c r="B31" s="9" t="s">
        <v>31</v>
      </c>
      <c r="C31" s="10">
        <v>188</v>
      </c>
    </row>
    <row r="32" spans="2:3" ht="15.75" thickBot="1" x14ac:dyDescent="0.3">
      <c r="B32" s="11" t="s">
        <v>32</v>
      </c>
      <c r="C32" s="12">
        <v>172</v>
      </c>
    </row>
    <row r="33" spans="2:3" ht="15.75" thickBot="1" x14ac:dyDescent="0.3">
      <c r="B33" s="9" t="s">
        <v>33</v>
      </c>
      <c r="C33" s="10">
        <v>185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4F90-13EE-40EB-BA42-15F2E1F9AFBD}">
  <dimension ref="B1:AN33"/>
  <sheetViews>
    <sheetView zoomScale="71" workbookViewId="0">
      <selection activeCell="Q16" sqref="Q16"/>
    </sheetView>
  </sheetViews>
  <sheetFormatPr defaultRowHeight="15" x14ac:dyDescent="0.25"/>
  <cols>
    <col min="5" max="5" width="25.85546875" customWidth="1"/>
    <col min="6" max="6" width="12.28515625" customWidth="1"/>
    <col min="8" max="8" width="30" customWidth="1"/>
    <col min="9" max="9" width="12.5703125" customWidth="1"/>
    <col min="11" max="11" width="11.140625" customWidth="1"/>
  </cols>
  <sheetData>
    <row r="1" spans="2:40" ht="15.75" thickBot="1" x14ac:dyDescent="0.3">
      <c r="K1" s="30" t="s">
        <v>78</v>
      </c>
    </row>
    <row r="2" spans="2:40" ht="15.75" thickBot="1" x14ac:dyDescent="0.3">
      <c r="B2" s="7" t="s">
        <v>0</v>
      </c>
      <c r="C2" s="8" t="s">
        <v>2</v>
      </c>
    </row>
    <row r="3" spans="2:40" ht="15.75" thickBot="1" x14ac:dyDescent="0.3">
      <c r="B3" s="9" t="s">
        <v>3</v>
      </c>
      <c r="C3" s="10">
        <v>43.74</v>
      </c>
      <c r="E3" s="18" t="s">
        <v>34</v>
      </c>
      <c r="H3" s="19" t="s">
        <v>42</v>
      </c>
      <c r="I3" s="2"/>
    </row>
    <row r="4" spans="2:40" ht="16.5" thickTop="1" thickBot="1" x14ac:dyDescent="0.3">
      <c r="B4" s="11" t="s">
        <v>4</v>
      </c>
      <c r="C4" s="12">
        <v>43.91</v>
      </c>
      <c r="E4" s="14" t="s">
        <v>35</v>
      </c>
      <c r="F4" s="25">
        <f>AVERAGE(C3:C33)</f>
        <v>45.079032258064508</v>
      </c>
      <c r="H4" s="13" t="s">
        <v>44</v>
      </c>
      <c r="I4" s="23">
        <v>2.3199999999999998</v>
      </c>
      <c r="K4" s="20" t="s">
        <v>59</v>
      </c>
      <c r="L4" s="22">
        <v>43.74</v>
      </c>
      <c r="M4" s="22">
        <v>43.91</v>
      </c>
      <c r="N4" s="22">
        <v>44.03</v>
      </c>
      <c r="O4" s="22">
        <v>44.08</v>
      </c>
      <c r="P4" s="22">
        <v>44.13</v>
      </c>
      <c r="Q4" s="22">
        <v>44.22</v>
      </c>
      <c r="R4" s="22">
        <v>44.3</v>
      </c>
      <c r="S4" s="22">
        <v>44.49</v>
      </c>
      <c r="T4" s="22">
        <v>44.54</v>
      </c>
      <c r="U4" s="22">
        <v>44.77</v>
      </c>
      <c r="V4" s="22">
        <v>44.84</v>
      </c>
      <c r="W4" s="22">
        <v>44.9</v>
      </c>
      <c r="X4" s="22">
        <v>44.96</v>
      </c>
      <c r="Y4" s="22">
        <v>45.02</v>
      </c>
      <c r="Z4" s="22">
        <v>45.05</v>
      </c>
      <c r="AA4" s="22">
        <v>45.07</v>
      </c>
      <c r="AB4" s="22">
        <v>45.09</v>
      </c>
      <c r="AC4" s="22">
        <v>45.25</v>
      </c>
      <c r="AD4" s="22">
        <v>45.31</v>
      </c>
      <c r="AE4" s="22">
        <v>45.35</v>
      </c>
      <c r="AF4" s="22">
        <v>45.55</v>
      </c>
      <c r="AG4" s="22">
        <v>45.77</v>
      </c>
      <c r="AH4" s="22">
        <v>45.87</v>
      </c>
      <c r="AI4" s="22">
        <v>45.97</v>
      </c>
      <c r="AJ4" s="22">
        <v>46.01</v>
      </c>
      <c r="AK4" s="22">
        <v>46.02</v>
      </c>
      <c r="AL4" s="22">
        <v>46.04</v>
      </c>
      <c r="AM4" s="22">
        <v>46.05</v>
      </c>
      <c r="AN4" s="22">
        <v>46.06</v>
      </c>
    </row>
    <row r="5" spans="2:40" ht="16.5" thickTop="1" thickBot="1" x14ac:dyDescent="0.3">
      <c r="B5" s="9" t="s">
        <v>5</v>
      </c>
      <c r="C5" s="10">
        <v>44.03</v>
      </c>
      <c r="E5" s="14" t="s">
        <v>36</v>
      </c>
      <c r="F5" s="25">
        <f>_xlfn.MODE.SNGL(C3:C33)</f>
        <v>45.05</v>
      </c>
      <c r="H5" s="13" t="s">
        <v>43</v>
      </c>
      <c r="I5" s="23">
        <f>AVEDEV(C3:C33)</f>
        <v>0.59635796045785561</v>
      </c>
      <c r="K5" s="20" t="s">
        <v>58</v>
      </c>
      <c r="L5" s="21">
        <v>1</v>
      </c>
      <c r="M5" s="21">
        <v>1</v>
      </c>
      <c r="N5" s="21">
        <v>1</v>
      </c>
      <c r="O5" s="21">
        <v>1</v>
      </c>
      <c r="P5" s="21">
        <v>1</v>
      </c>
      <c r="Q5" s="21">
        <v>1</v>
      </c>
      <c r="R5" s="21">
        <v>1</v>
      </c>
      <c r="S5" s="21">
        <v>1</v>
      </c>
      <c r="T5" s="21">
        <v>1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2</v>
      </c>
      <c r="AA5" s="21">
        <v>1</v>
      </c>
      <c r="AB5" s="21">
        <v>1</v>
      </c>
      <c r="AC5" s="21">
        <v>1</v>
      </c>
      <c r="AD5" s="21">
        <v>1</v>
      </c>
      <c r="AE5" s="21">
        <v>1</v>
      </c>
      <c r="AF5" s="21">
        <v>1</v>
      </c>
      <c r="AG5" s="21">
        <v>1</v>
      </c>
      <c r="AH5" s="21">
        <v>1</v>
      </c>
      <c r="AI5" s="21">
        <v>1</v>
      </c>
      <c r="AJ5" s="21">
        <v>2</v>
      </c>
      <c r="AK5" s="21">
        <v>1</v>
      </c>
      <c r="AL5" s="21">
        <v>1</v>
      </c>
      <c r="AM5" s="21">
        <v>1</v>
      </c>
      <c r="AN5" s="21">
        <v>1</v>
      </c>
    </row>
    <row r="6" spans="2:40" ht="15.75" thickBot="1" x14ac:dyDescent="0.3">
      <c r="B6" s="11" t="s">
        <v>6</v>
      </c>
      <c r="C6" s="12">
        <v>44.08</v>
      </c>
      <c r="E6" s="14" t="s">
        <v>37</v>
      </c>
      <c r="F6" s="25">
        <f>MEDIAN(C3:C33)</f>
        <v>45.05</v>
      </c>
      <c r="H6" s="13" t="s">
        <v>47</v>
      </c>
      <c r="I6" s="23">
        <f>_xlfn.VAR.P(C3:C33)</f>
        <v>0.51830551508844935</v>
      </c>
    </row>
    <row r="7" spans="2:40" ht="15.75" thickBot="1" x14ac:dyDescent="0.3">
      <c r="B7" s="9" t="s">
        <v>7</v>
      </c>
      <c r="C7" s="10">
        <v>44.13</v>
      </c>
      <c r="E7" s="14" t="s">
        <v>38</v>
      </c>
      <c r="F7" s="25">
        <f>GEOMEAN(C3:C33)</f>
        <v>45.073273638256275</v>
      </c>
      <c r="H7" s="13" t="s">
        <v>46</v>
      </c>
      <c r="I7" s="23">
        <f>_xlfn.STDEV.P(C3:C33)</f>
        <v>0.71993438248804964</v>
      </c>
    </row>
    <row r="8" spans="2:40" ht="15.75" thickBot="1" x14ac:dyDescent="0.3">
      <c r="B8" s="11" t="s">
        <v>8</v>
      </c>
      <c r="C8" s="12">
        <v>44.22</v>
      </c>
      <c r="E8" s="14" t="s">
        <v>39</v>
      </c>
      <c r="F8" s="25">
        <f>HARMEAN(C3:C33)</f>
        <v>45.067505716786478</v>
      </c>
      <c r="H8" s="13" t="s">
        <v>45</v>
      </c>
      <c r="I8" s="23">
        <v>1.5970000000000002E-2</v>
      </c>
    </row>
    <row r="9" spans="2:40" ht="15.75" thickBot="1" x14ac:dyDescent="0.3">
      <c r="B9" s="9" t="s">
        <v>9</v>
      </c>
      <c r="C9" s="10">
        <v>44.3</v>
      </c>
      <c r="E9" s="14" t="s">
        <v>40</v>
      </c>
      <c r="F9" s="25">
        <f>MIN(C3:C33)</f>
        <v>43.74</v>
      </c>
    </row>
    <row r="10" spans="2:40" ht="15.75" thickBot="1" x14ac:dyDescent="0.3">
      <c r="B10" s="11" t="s">
        <v>10</v>
      </c>
      <c r="C10" s="12">
        <v>44.49</v>
      </c>
      <c r="E10" s="14" t="s">
        <v>41</v>
      </c>
      <c r="F10" s="25">
        <f>MAX(C3:C33)</f>
        <v>46.06</v>
      </c>
    </row>
    <row r="11" spans="2:40" ht="15.75" thickBot="1" x14ac:dyDescent="0.3">
      <c r="B11" s="9" t="s">
        <v>11</v>
      </c>
      <c r="C11" s="10">
        <v>44.54</v>
      </c>
    </row>
    <row r="12" spans="2:40" ht="15.75" thickBot="1" x14ac:dyDescent="0.3">
      <c r="B12" s="11" t="s">
        <v>12</v>
      </c>
      <c r="C12" s="12">
        <v>44.77</v>
      </c>
    </row>
    <row r="13" spans="2:40" ht="15.75" thickBot="1" x14ac:dyDescent="0.3">
      <c r="B13" s="9" t="s">
        <v>13</v>
      </c>
      <c r="C13" s="10">
        <v>44.84</v>
      </c>
    </row>
    <row r="14" spans="2:40" ht="15.75" thickBot="1" x14ac:dyDescent="0.3">
      <c r="B14" s="11" t="s">
        <v>14</v>
      </c>
      <c r="C14" s="12">
        <v>44.9</v>
      </c>
    </row>
    <row r="15" spans="2:40" ht="15.75" thickBot="1" x14ac:dyDescent="0.3">
      <c r="B15" s="9" t="s">
        <v>15</v>
      </c>
      <c r="C15" s="10">
        <v>44.96</v>
      </c>
    </row>
    <row r="16" spans="2:40" ht="15.75" thickBot="1" x14ac:dyDescent="0.3">
      <c r="B16" s="11" t="s">
        <v>16</v>
      </c>
      <c r="C16" s="12">
        <v>45.02</v>
      </c>
    </row>
    <row r="17" spans="2:3" ht="15.75" thickBot="1" x14ac:dyDescent="0.3">
      <c r="B17" s="9" t="s">
        <v>17</v>
      </c>
      <c r="C17" s="10">
        <v>45.05</v>
      </c>
    </row>
    <row r="18" spans="2:3" ht="15.75" thickBot="1" x14ac:dyDescent="0.3">
      <c r="B18" s="11" t="s">
        <v>18</v>
      </c>
      <c r="C18" s="12">
        <v>45.05</v>
      </c>
    </row>
    <row r="19" spans="2:3" ht="15.75" thickBot="1" x14ac:dyDescent="0.3">
      <c r="B19" s="9" t="s">
        <v>19</v>
      </c>
      <c r="C19" s="10">
        <v>45.07</v>
      </c>
    </row>
    <row r="20" spans="2:3" ht="15.75" thickBot="1" x14ac:dyDescent="0.3">
      <c r="B20" s="11" t="s">
        <v>20</v>
      </c>
      <c r="C20" s="12">
        <v>45.09</v>
      </c>
    </row>
    <row r="21" spans="2:3" ht="15.75" thickBot="1" x14ac:dyDescent="0.3">
      <c r="B21" s="9" t="s">
        <v>21</v>
      </c>
      <c r="C21" s="10">
        <v>45.25</v>
      </c>
    </row>
    <row r="22" spans="2:3" ht="15.75" thickBot="1" x14ac:dyDescent="0.3">
      <c r="B22" s="11" t="s">
        <v>22</v>
      </c>
      <c r="C22" s="12">
        <v>45.31</v>
      </c>
    </row>
    <row r="23" spans="2:3" ht="15.75" thickBot="1" x14ac:dyDescent="0.3">
      <c r="B23" s="9" t="s">
        <v>23</v>
      </c>
      <c r="C23" s="10">
        <v>45.35</v>
      </c>
    </row>
    <row r="24" spans="2:3" ht="15.75" thickBot="1" x14ac:dyDescent="0.3">
      <c r="B24" s="11" t="s">
        <v>24</v>
      </c>
      <c r="C24" s="12">
        <v>45.55</v>
      </c>
    </row>
    <row r="25" spans="2:3" ht="15.75" thickBot="1" x14ac:dyDescent="0.3">
      <c r="B25" s="9" t="s">
        <v>25</v>
      </c>
      <c r="C25" s="10">
        <v>45.77</v>
      </c>
    </row>
    <row r="26" spans="2:3" ht="15.75" thickBot="1" x14ac:dyDescent="0.3">
      <c r="B26" s="11" t="s">
        <v>26</v>
      </c>
      <c r="C26" s="12">
        <v>45.87</v>
      </c>
    </row>
    <row r="27" spans="2:3" ht="15.75" thickBot="1" x14ac:dyDescent="0.3">
      <c r="B27" s="9" t="s">
        <v>27</v>
      </c>
      <c r="C27" s="10">
        <v>45.97</v>
      </c>
    </row>
    <row r="28" spans="2:3" ht="15.75" thickBot="1" x14ac:dyDescent="0.3">
      <c r="B28" s="11" t="s">
        <v>28</v>
      </c>
      <c r="C28" s="12">
        <v>46.01</v>
      </c>
    </row>
    <row r="29" spans="2:3" ht="15.75" thickBot="1" x14ac:dyDescent="0.3">
      <c r="B29" s="9" t="s">
        <v>29</v>
      </c>
      <c r="C29" s="10">
        <v>46.01</v>
      </c>
    </row>
    <row r="30" spans="2:3" ht="15.75" thickBot="1" x14ac:dyDescent="0.3">
      <c r="B30" s="11" t="s">
        <v>30</v>
      </c>
      <c r="C30" s="12">
        <v>46.02</v>
      </c>
    </row>
    <row r="31" spans="2:3" ht="15.75" thickBot="1" x14ac:dyDescent="0.3">
      <c r="B31" s="9" t="s">
        <v>31</v>
      </c>
      <c r="C31" s="10">
        <v>46.04</v>
      </c>
    </row>
    <row r="32" spans="2:3" ht="15.75" thickBot="1" x14ac:dyDescent="0.3">
      <c r="B32" s="11" t="s">
        <v>32</v>
      </c>
      <c r="C32" s="12">
        <v>46.05</v>
      </c>
    </row>
    <row r="33" spans="2:3" ht="15.75" thickBot="1" x14ac:dyDescent="0.3">
      <c r="B33" s="9" t="s">
        <v>33</v>
      </c>
      <c r="C33" s="10">
        <v>46.06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015D-B436-4758-99D8-A55A7717C91F}">
  <dimension ref="B1:I33"/>
  <sheetViews>
    <sheetView tabSelected="1" workbookViewId="0">
      <selection activeCell="Q15" sqref="Q15"/>
    </sheetView>
  </sheetViews>
  <sheetFormatPr defaultRowHeight="15" x14ac:dyDescent="0.25"/>
  <cols>
    <col min="3" max="3" width="11.85546875" customWidth="1"/>
    <col min="4" max="4" width="11.5703125" customWidth="1"/>
    <col min="6" max="6" width="19.28515625" customWidth="1"/>
  </cols>
  <sheetData>
    <row r="1" spans="2:9" ht="15.75" thickBot="1" x14ac:dyDescent="0.3">
      <c r="G1" s="30" t="s">
        <v>79</v>
      </c>
    </row>
    <row r="2" spans="2:9" ht="15.75" thickBot="1" x14ac:dyDescent="0.3">
      <c r="B2" s="1" t="s">
        <v>0</v>
      </c>
      <c r="C2" s="3" t="s">
        <v>1</v>
      </c>
      <c r="D2" s="3" t="s">
        <v>2</v>
      </c>
    </row>
    <row r="3" spans="2:9" ht="15.75" thickBot="1" x14ac:dyDescent="0.3">
      <c r="B3" s="4" t="s">
        <v>3</v>
      </c>
      <c r="C3" s="5">
        <v>193</v>
      </c>
      <c r="D3" s="5">
        <v>43.74</v>
      </c>
      <c r="F3" s="17" t="s">
        <v>48</v>
      </c>
      <c r="G3" s="24">
        <f>PEARSON(Tabuľka13[Čas (s)],Tabuľka13[Výška (cm)])</f>
        <v>-0.24440084687345198</v>
      </c>
      <c r="H3" s="15" t="s">
        <v>60</v>
      </c>
      <c r="I3" s="24">
        <v>0.24440000000000001</v>
      </c>
    </row>
    <row r="4" spans="2:9" ht="15.75" thickBot="1" x14ac:dyDescent="0.3">
      <c r="B4" s="4" t="s">
        <v>4</v>
      </c>
      <c r="C4" s="5">
        <v>194</v>
      </c>
      <c r="D4" s="5">
        <v>43.91</v>
      </c>
    </row>
    <row r="5" spans="2:9" ht="15.75" thickBot="1" x14ac:dyDescent="0.3">
      <c r="B5" s="4" t="s">
        <v>5</v>
      </c>
      <c r="C5" s="5">
        <v>170</v>
      </c>
      <c r="D5" s="5">
        <v>44.03</v>
      </c>
      <c r="F5" s="16" t="s">
        <v>49</v>
      </c>
    </row>
    <row r="6" spans="2:9" ht="15.75" thickBot="1" x14ac:dyDescent="0.3">
      <c r="B6" s="4" t="s">
        <v>6</v>
      </c>
      <c r="C6" s="5">
        <v>183</v>
      </c>
      <c r="D6" s="5">
        <v>44.08</v>
      </c>
      <c r="F6" s="16" t="s">
        <v>61</v>
      </c>
    </row>
    <row r="7" spans="2:9" ht="15.75" thickBot="1" x14ac:dyDescent="0.3">
      <c r="B7" s="4" t="s">
        <v>7</v>
      </c>
      <c r="C7" s="5">
        <v>173</v>
      </c>
      <c r="D7" s="5">
        <v>44.13</v>
      </c>
    </row>
    <row r="8" spans="2:9" ht="15.75" thickBot="1" x14ac:dyDescent="0.3">
      <c r="B8" s="4" t="s">
        <v>8</v>
      </c>
      <c r="C8" s="5">
        <v>191</v>
      </c>
      <c r="D8" s="5">
        <v>44.22</v>
      </c>
    </row>
    <row r="9" spans="2:9" ht="15.75" thickBot="1" x14ac:dyDescent="0.3">
      <c r="B9" s="4" t="s">
        <v>9</v>
      </c>
      <c r="C9" s="5">
        <v>191</v>
      </c>
      <c r="D9" s="5">
        <v>44.3</v>
      </c>
    </row>
    <row r="10" spans="2:9" ht="15.75" thickBot="1" x14ac:dyDescent="0.3">
      <c r="B10" s="4" t="s">
        <v>10</v>
      </c>
      <c r="C10" s="5">
        <v>190</v>
      </c>
      <c r="D10" s="5">
        <v>44.49</v>
      </c>
    </row>
    <row r="11" spans="2:9" ht="15.75" thickBot="1" x14ac:dyDescent="0.3">
      <c r="B11" s="4" t="s">
        <v>11</v>
      </c>
      <c r="C11" s="5">
        <v>189</v>
      </c>
      <c r="D11" s="5">
        <v>44.54</v>
      </c>
    </row>
    <row r="12" spans="2:9" ht="15.75" thickBot="1" x14ac:dyDescent="0.3">
      <c r="B12" s="4" t="s">
        <v>12</v>
      </c>
      <c r="C12" s="5">
        <v>173</v>
      </c>
      <c r="D12" s="5">
        <v>44.77</v>
      </c>
    </row>
    <row r="13" spans="2:9" ht="15.75" thickBot="1" x14ac:dyDescent="0.3">
      <c r="B13" s="4" t="s">
        <v>13</v>
      </c>
      <c r="C13" s="5">
        <v>180</v>
      </c>
      <c r="D13" s="5">
        <v>44.84</v>
      </c>
    </row>
    <row r="14" spans="2:9" ht="15.75" thickBot="1" x14ac:dyDescent="0.3">
      <c r="B14" s="4" t="s">
        <v>14</v>
      </c>
      <c r="C14" s="5">
        <v>175</v>
      </c>
      <c r="D14" s="5">
        <v>44.9</v>
      </c>
    </row>
    <row r="15" spans="2:9" ht="15.75" thickBot="1" x14ac:dyDescent="0.3">
      <c r="B15" s="4" t="s">
        <v>15</v>
      </c>
      <c r="C15" s="5">
        <v>190</v>
      </c>
      <c r="D15" s="5">
        <v>44.96</v>
      </c>
    </row>
    <row r="16" spans="2:9" ht="15.75" thickBot="1" x14ac:dyDescent="0.3">
      <c r="B16" s="4" t="s">
        <v>16</v>
      </c>
      <c r="C16" s="5">
        <v>183</v>
      </c>
      <c r="D16" s="5">
        <v>45.02</v>
      </c>
    </row>
    <row r="17" spans="2:4" ht="15.75" thickBot="1" x14ac:dyDescent="0.3">
      <c r="B17" s="4" t="s">
        <v>17</v>
      </c>
      <c r="C17" s="5">
        <v>181</v>
      </c>
      <c r="D17" s="5">
        <v>45.05</v>
      </c>
    </row>
    <row r="18" spans="2:4" ht="15.75" thickBot="1" x14ac:dyDescent="0.3">
      <c r="B18" s="4" t="s">
        <v>18</v>
      </c>
      <c r="C18" s="5">
        <v>200</v>
      </c>
      <c r="D18" s="5">
        <v>45.05</v>
      </c>
    </row>
    <row r="19" spans="2:4" ht="15.75" thickBot="1" x14ac:dyDescent="0.3">
      <c r="B19" s="4" t="s">
        <v>19</v>
      </c>
      <c r="C19" s="5">
        <v>183</v>
      </c>
      <c r="D19" s="5">
        <v>45.07</v>
      </c>
    </row>
    <row r="20" spans="2:4" ht="15.75" thickBot="1" x14ac:dyDescent="0.3">
      <c r="B20" s="4" t="s">
        <v>20</v>
      </c>
      <c r="C20" s="5">
        <v>190</v>
      </c>
      <c r="D20" s="5">
        <v>45.09</v>
      </c>
    </row>
    <row r="21" spans="2:4" ht="15.75" thickBot="1" x14ac:dyDescent="0.3">
      <c r="B21" s="4" t="s">
        <v>21</v>
      </c>
      <c r="C21" s="5">
        <v>182</v>
      </c>
      <c r="D21" s="5">
        <v>45.25</v>
      </c>
    </row>
    <row r="22" spans="2:4" ht="15.75" thickBot="1" x14ac:dyDescent="0.3">
      <c r="B22" s="4" t="s">
        <v>22</v>
      </c>
      <c r="C22" s="5">
        <v>187</v>
      </c>
      <c r="D22" s="5">
        <v>45.31</v>
      </c>
    </row>
    <row r="23" spans="2:4" ht="15.75" thickBot="1" x14ac:dyDescent="0.3">
      <c r="B23" s="4" t="s">
        <v>23</v>
      </c>
      <c r="C23" s="5">
        <v>185</v>
      </c>
      <c r="D23" s="5">
        <v>45.35</v>
      </c>
    </row>
    <row r="24" spans="2:4" ht="15.75" thickBot="1" x14ac:dyDescent="0.3">
      <c r="B24" s="4" t="s">
        <v>24</v>
      </c>
      <c r="C24" s="5">
        <v>190</v>
      </c>
      <c r="D24" s="5">
        <v>45.55</v>
      </c>
    </row>
    <row r="25" spans="2:4" ht="15.75" thickBot="1" x14ac:dyDescent="0.3">
      <c r="B25" s="4" t="s">
        <v>25</v>
      </c>
      <c r="C25" s="5">
        <v>180</v>
      </c>
      <c r="D25" s="5">
        <v>45.77</v>
      </c>
    </row>
    <row r="26" spans="2:4" ht="15.75" thickBot="1" x14ac:dyDescent="0.3">
      <c r="B26" s="4" t="s">
        <v>26</v>
      </c>
      <c r="C26" s="5">
        <v>188</v>
      </c>
      <c r="D26" s="5">
        <v>45.87</v>
      </c>
    </row>
    <row r="27" spans="2:4" ht="15.75" thickBot="1" x14ac:dyDescent="0.3">
      <c r="B27" s="4" t="s">
        <v>27</v>
      </c>
      <c r="C27" s="5">
        <v>180</v>
      </c>
      <c r="D27" s="5">
        <v>45.97</v>
      </c>
    </row>
    <row r="28" spans="2:4" ht="15.75" thickBot="1" x14ac:dyDescent="0.3">
      <c r="B28" s="4" t="s">
        <v>28</v>
      </c>
      <c r="C28" s="5">
        <v>169</v>
      </c>
      <c r="D28" s="5">
        <v>46.01</v>
      </c>
    </row>
    <row r="29" spans="2:4" ht="15.75" thickBot="1" x14ac:dyDescent="0.3">
      <c r="B29" s="4" t="s">
        <v>29</v>
      </c>
      <c r="C29" s="5">
        <v>177</v>
      </c>
      <c r="D29" s="5">
        <v>46.01</v>
      </c>
    </row>
    <row r="30" spans="2:4" ht="15.75" thickBot="1" x14ac:dyDescent="0.3">
      <c r="B30" s="4" t="s">
        <v>30</v>
      </c>
      <c r="C30" s="5">
        <v>180</v>
      </c>
      <c r="D30" s="5">
        <v>46.02</v>
      </c>
    </row>
    <row r="31" spans="2:4" ht="15.75" thickBot="1" x14ac:dyDescent="0.3">
      <c r="B31" s="4" t="s">
        <v>31</v>
      </c>
      <c r="C31" s="5">
        <v>188</v>
      </c>
      <c r="D31" s="5">
        <v>46.04</v>
      </c>
    </row>
    <row r="32" spans="2:4" ht="15.75" thickBot="1" x14ac:dyDescent="0.3">
      <c r="B32" s="4" t="s">
        <v>32</v>
      </c>
      <c r="C32" s="5">
        <v>172</v>
      </c>
      <c r="D32" s="5">
        <v>46.05</v>
      </c>
    </row>
    <row r="33" spans="2:4" ht="15.75" thickBot="1" x14ac:dyDescent="0.3">
      <c r="B33" s="4" t="s">
        <v>33</v>
      </c>
      <c r="C33" s="5">
        <v>185</v>
      </c>
      <c r="D33" s="5">
        <v>46.06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2A07-4DCF-49BA-99BC-C86BABD5D409}">
  <dimension ref="B1"/>
  <sheetViews>
    <sheetView workbookViewId="0">
      <selection activeCell="R15" sqref="R15"/>
    </sheetView>
  </sheetViews>
  <sheetFormatPr defaultRowHeight="15" x14ac:dyDescent="0.25"/>
  <sheetData>
    <row r="1" spans="2:2" x14ac:dyDescent="0.25">
      <c r="B1" s="30" t="s">
        <v>80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B1B7-03EA-4285-9C2A-51D5F13D72CF}">
  <dimension ref="B1"/>
  <sheetViews>
    <sheetView workbookViewId="0">
      <selection activeCell="R10" sqref="R10"/>
    </sheetView>
  </sheetViews>
  <sheetFormatPr defaultRowHeight="15" x14ac:dyDescent="0.25"/>
  <sheetData>
    <row r="1" spans="2:2" x14ac:dyDescent="0.25">
      <c r="B1" s="30" t="s">
        <v>81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E94B-A61C-4830-A320-B8A2EA73BE42}">
  <dimension ref="B2:I28"/>
  <sheetViews>
    <sheetView workbookViewId="0">
      <selection activeCell="B28" sqref="B28"/>
    </sheetView>
  </sheetViews>
  <sheetFormatPr defaultRowHeight="15" x14ac:dyDescent="0.25"/>
  <sheetData>
    <row r="2" spans="2:9" ht="21" x14ac:dyDescent="0.35">
      <c r="I2" s="31" t="s">
        <v>82</v>
      </c>
    </row>
    <row r="4" spans="2:9" x14ac:dyDescent="0.25">
      <c r="B4" s="32" t="s">
        <v>84</v>
      </c>
    </row>
    <row r="5" spans="2:9" x14ac:dyDescent="0.25">
      <c r="B5" s="32" t="s">
        <v>85</v>
      </c>
    </row>
    <row r="6" spans="2:9" x14ac:dyDescent="0.25">
      <c r="B6" s="32" t="s">
        <v>86</v>
      </c>
    </row>
    <row r="7" spans="2:9" x14ac:dyDescent="0.25">
      <c r="B7" s="32" t="s">
        <v>87</v>
      </c>
    </row>
    <row r="8" spans="2:9" x14ac:dyDescent="0.25">
      <c r="B8" s="32" t="s">
        <v>88</v>
      </c>
    </row>
    <row r="9" spans="2:9" x14ac:dyDescent="0.25">
      <c r="B9" s="32" t="s">
        <v>89</v>
      </c>
    </row>
    <row r="10" spans="2:9" x14ac:dyDescent="0.25">
      <c r="B10" s="32" t="s">
        <v>90</v>
      </c>
    </row>
    <row r="11" spans="2:9" x14ac:dyDescent="0.25">
      <c r="B11" s="32" t="s">
        <v>91</v>
      </c>
    </row>
    <row r="12" spans="2:9" x14ac:dyDescent="0.25">
      <c r="B12" s="32" t="s">
        <v>92</v>
      </c>
    </row>
    <row r="13" spans="2:9" x14ac:dyDescent="0.25">
      <c r="B13" s="33" t="s">
        <v>93</v>
      </c>
    </row>
    <row r="14" spans="2:9" x14ac:dyDescent="0.25">
      <c r="B14" s="33" t="s">
        <v>94</v>
      </c>
    </row>
    <row r="15" spans="2:9" x14ac:dyDescent="0.25">
      <c r="B15" s="33" t="s">
        <v>96</v>
      </c>
    </row>
    <row r="16" spans="2:9" x14ac:dyDescent="0.25">
      <c r="B16" s="33" t="s">
        <v>95</v>
      </c>
    </row>
    <row r="17" spans="2:2" x14ac:dyDescent="0.25">
      <c r="B17" s="33" t="s">
        <v>97</v>
      </c>
    </row>
    <row r="18" spans="2:2" x14ac:dyDescent="0.25">
      <c r="B18" s="32" t="s">
        <v>98</v>
      </c>
    </row>
    <row r="19" spans="2:2" x14ac:dyDescent="0.25">
      <c r="B19" s="32" t="s">
        <v>99</v>
      </c>
    </row>
    <row r="20" spans="2:2" x14ac:dyDescent="0.25">
      <c r="B20" s="33" t="s">
        <v>100</v>
      </c>
    </row>
    <row r="21" spans="2:2" x14ac:dyDescent="0.25">
      <c r="B21" s="33" t="s">
        <v>101</v>
      </c>
    </row>
    <row r="22" spans="2:2" x14ac:dyDescent="0.25">
      <c r="B22" s="33" t="s">
        <v>102</v>
      </c>
    </row>
    <row r="23" spans="2:2" x14ac:dyDescent="0.25">
      <c r="B23" s="33" t="s">
        <v>103</v>
      </c>
    </row>
    <row r="24" spans="2:2" x14ac:dyDescent="0.25">
      <c r="B24" s="33" t="s">
        <v>104</v>
      </c>
    </row>
    <row r="25" spans="2:2" x14ac:dyDescent="0.25">
      <c r="B25" s="33" t="s">
        <v>105</v>
      </c>
    </row>
    <row r="26" spans="2:2" x14ac:dyDescent="0.25">
      <c r="B26" s="33" t="s">
        <v>106</v>
      </c>
    </row>
    <row r="27" spans="2:2" x14ac:dyDescent="0.25">
      <c r="B27" s="33" t="s">
        <v>107</v>
      </c>
    </row>
    <row r="28" spans="2:2" x14ac:dyDescent="0.25">
      <c r="B28" s="3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Úvod</vt:lpstr>
      <vt:lpstr>O mne</vt:lpstr>
      <vt:lpstr>Údaje</vt:lpstr>
      <vt:lpstr>Súbor 1</vt:lpstr>
      <vt:lpstr>Súbor 2</vt:lpstr>
      <vt:lpstr>Korelácia</vt:lpstr>
      <vt:lpstr>Graf 1</vt:lpstr>
      <vt:lpstr>Graf 2</vt:lpstr>
      <vt:lpstr>Záver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</dc:creator>
  <cp:lastModifiedBy>Rastislav Babjar</cp:lastModifiedBy>
  <dcterms:created xsi:type="dcterms:W3CDTF">2015-06-05T18:19:34Z</dcterms:created>
  <dcterms:modified xsi:type="dcterms:W3CDTF">2024-02-12T19:00:17Z</dcterms:modified>
</cp:coreProperties>
</file>